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1"/>
  </bookViews>
  <sheets>
    <sheet name="README" sheetId="1" state="visible" r:id="rId3"/>
    <sheet name="sample_original_datas" sheetId="2" state="visible" r:id="rId4"/>
    <sheet name="final_result" sheetId="3" state="visible" r:id="rId5"/>
    <sheet name="products_reff" sheetId="4" state="visible" r:id="rId6"/>
  </sheets>
  <definedNames>
    <definedName function="false" hidden="true" localSheetId="2" name="_xlnm._FilterDatabase" vbProcedure="false">final_result!$A$2:$AA$38</definedName>
    <definedName function="false" hidden="true" localSheetId="3" name="_xlnm._FilterDatabase" vbProcedure="false">products_reff!$A$1:$G$20</definedName>
    <definedName function="false" hidden="false" name="product_reff" vbProcedure="false">products_reff!$A$1:$G$20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<sst xmlns="http://schemas.openxmlformats.org/spreadsheetml/2006/main" count="1155" uniqueCount="288">
  <si>
    <t xml:space="preserve">How the data is transformed</t>
  </si>
  <si>
    <t xml:space="preserve">1. Each product in sample_original_datas[Products] is split into its own row.</t>
  </si>
  <si>
    <t xml:space="preserve">2. All order/customer/payment columns are copied from the original order row.</t>
  </si>
  <si>
    <t xml:space="preserve">3. Products becomes one product name per row and Quantity is extracted from the ': qty' text.</t>
  </si>
  <si>
    <t xml:space="preserve">4. Price(@) is looked up from products_reff by exact product name.</t>
  </si>
  <si>
    <t xml:space="preserve">5. EPV(@) is looked up from products_reff by exact product name.</t>
  </si>
  <si>
    <t xml:space="preserve">6. SubTotal Price = Quantity × Price(@).</t>
  </si>
  <si>
    <t xml:space="preserve">7. SubTotal EPV = Quantity × EPV(@).</t>
  </si>
  <si>
    <t xml:space="preserve">8. Product(s) Price remains the original order-level Product(s) Price, not the individual product subtotal.</t>
  </si>
  <si>
    <t xml:space="preserve">9. Sales Month follows the existing sample logic: first day of the previous month.</t>
  </si>
  <si>
    <t xml:space="preserve">Example: Receipt 00085-00000121 becomes 2 rows:</t>
  </si>
  <si>
    <t xml:space="preserve">AFEEYA CAFE       | Qty 5 | Price 175,000 | EPV 100,000 | Subtotal Price 875,000 | Subtotal EPV 500,000</t>
  </si>
  <si>
    <t xml:space="preserve">AFEEYA CAFE ZERO  | Qty 1 | Price 175,000 | EPV 100,000 | Subtotal Price 175,000 | Subtotal EPV 100,000</t>
  </si>
  <si>
    <t xml:space="preserve">Total product subtotal = 1,050,000 and total product EPV = 600,000.</t>
  </si>
  <si>
    <t xml:space="preserve">Daily Sales Report at August, 2026</t>
  </si>
  <si>
    <t xml:space="preserve">S.No</t>
  </si>
  <si>
    <t xml:space="preserve">Receipt No.</t>
  </si>
  <si>
    <t xml:space="preserve">Username</t>
  </si>
  <si>
    <t xml:space="preserve">Name</t>
  </si>
  <si>
    <t xml:space="preserve">Province</t>
  </si>
  <si>
    <t xml:space="preserve">City</t>
  </si>
  <si>
    <t xml:space="preserve">Date</t>
  </si>
  <si>
    <t xml:space="preserve">EPV</t>
  </si>
  <si>
    <t xml:space="preserve">Total Price</t>
  </si>
  <si>
    <t xml:space="preserve">Product(s) Price</t>
  </si>
  <si>
    <t xml:space="preserve">Delivery Charges</t>
  </si>
  <si>
    <t xml:space="preserve">Sales Wallet</t>
  </si>
  <si>
    <t xml:space="preserve">Online Payment</t>
  </si>
  <si>
    <t xml:space="preserve">MISC Payment</t>
  </si>
  <si>
    <t xml:space="preserve">Sales Type</t>
  </si>
  <si>
    <t xml:space="preserve">Sales Location</t>
  </si>
  <si>
    <t xml:space="preserve">Delivery Mode</t>
  </si>
  <si>
    <t xml:space="preserve">Person Key In</t>
  </si>
  <si>
    <t xml:space="preserve">Sponsor Username</t>
  </si>
  <si>
    <t xml:space="preserve">Sponsor Name</t>
  </si>
  <si>
    <t xml:space="preserve">Products</t>
  </si>
  <si>
    <t xml:space="preserve">00067-00000567</t>
  </si>
  <si>
    <t xml:space="preserve">POPI01</t>
  </si>
  <si>
    <t xml:space="preserve">POPI SUZANA PRATIWI</t>
  </si>
  <si>
    <t xml:space="preserve">Kalimantan Tengah</t>
  </si>
  <si>
    <t xml:space="preserve">Kota Palangka Raya</t>
  </si>
  <si>
    <t xml:space="preserve">0,00</t>
  </si>
  <si>
    <t xml:space="preserve">700.000,00</t>
  </si>
  <si>
    <t xml:space="preserve">Repurchase</t>
  </si>
  <si>
    <t xml:space="preserve">Stockist - HALIMAH03(NORHALIMAH)</t>
  </si>
  <si>
    <t xml:space="preserve">Self Pickup</t>
  </si>
  <si>
    <t xml:space="preserve">- HALIMAH03</t>
  </si>
  <si>
    <t xml:space="preserve">EVADESY01</t>
  </si>
  <si>
    <t xml:space="preserve">EVA DESYRULYANI</t>
  </si>
  <si>
    <t xml:space="preserve">AFEEYA CAFE ZERO : 4,</t>
  </si>
  <si>
    <t xml:space="preserve">00085-00000121</t>
  </si>
  <si>
    <t xml:space="preserve">FITRIANTI02</t>
  </si>
  <si>
    <t xml:space="preserve">FITRIANTI</t>
  </si>
  <si>
    <t xml:space="preserve">1.050.000,00</t>
  </si>
  <si>
    <t xml:space="preserve">Stockist - FITRIANTI03(FITRIANTI)</t>
  </si>
  <si>
    <t xml:space="preserve">- FITRIANTI03</t>
  </si>
  <si>
    <t xml:space="preserve">AFEEYA CAFE : 5, AFEEYA CAFE ZERO : 1,</t>
  </si>
  <si>
    <t xml:space="preserve">00085-00000122</t>
  </si>
  <si>
    <t xml:space="preserve">NINGSIH001</t>
  </si>
  <si>
    <t xml:space="preserve">SRI THRISTYANA NINGSIH</t>
  </si>
  <si>
    <t xml:space="preserve">875.000,00</t>
  </si>
  <si>
    <t xml:space="preserve">YOSA001</t>
  </si>
  <si>
    <t xml:space="preserve">YOSA TRISTIAME S.PD</t>
  </si>
  <si>
    <t xml:space="preserve">AFEEYA CAFE : 5,</t>
  </si>
  <si>
    <t xml:space="preserve">00085-00000123</t>
  </si>
  <si>
    <t xml:space="preserve">FITRIANTI03</t>
  </si>
  <si>
    <t xml:space="preserve">750.000,00</t>
  </si>
  <si>
    <t xml:space="preserve">REDIANZE : 1,</t>
  </si>
  <si>
    <t xml:space="preserve">00049-00000200</t>
  </si>
  <si>
    <t xml:space="preserve">HAISAH99</t>
  </si>
  <si>
    <t xml:space="preserve">HAISAH</t>
  </si>
  <si>
    <t xml:space="preserve">Sulawesi Selatan</t>
  </si>
  <si>
    <t xml:space="preserve">Kota Makassar</t>
  </si>
  <si>
    <t xml:space="preserve">420.000,00</t>
  </si>
  <si>
    <t xml:space="preserve">Stockist - SUGHIS77(SYAIFUL)</t>
  </si>
  <si>
    <t xml:space="preserve">- SUGHIS77</t>
  </si>
  <si>
    <t xml:space="preserve">BLESSINGS253</t>
  </si>
  <si>
    <t xml:space="preserve">SURIANAH</t>
  </si>
  <si>
    <t xml:space="preserve">REVERSE CAPSULES 340MG : 1,</t>
  </si>
  <si>
    <t xml:space="preserve">00049-00000201</t>
  </si>
  <si>
    <t xml:space="preserve">HASNA03</t>
  </si>
  <si>
    <t xml:space="preserve">HASNA</t>
  </si>
  <si>
    <t xml:space="preserve">Kab. Bone</t>
  </si>
  <si>
    <t xml:space="preserve">1.750.000,00</t>
  </si>
  <si>
    <t xml:space="preserve">Registration</t>
  </si>
  <si>
    <t xml:space="preserve">HASNAFAISAL67</t>
  </si>
  <si>
    <t xml:space="preserve">PREMIUM (NUTRELLE 10S) : 1,</t>
  </si>
  <si>
    <t xml:space="preserve">00113-00000010</t>
  </si>
  <si>
    <t xml:space="preserve">DIANA77</t>
  </si>
  <si>
    <t xml:space="preserve">HAMDIANA</t>
  </si>
  <si>
    <t xml:space="preserve">Kab. Palopo</t>
  </si>
  <si>
    <t xml:space="preserve">1.170.000,00</t>
  </si>
  <si>
    <t xml:space="preserve">Stockist - DIANA77(HAMDIANA)</t>
  </si>
  <si>
    <t xml:space="preserve">- DIANA77</t>
  </si>
  <si>
    <t xml:space="preserve">AGHOEST71</t>
  </si>
  <si>
    <t xml:space="preserve">AGUS HARI PURWANTO</t>
  </si>
  <si>
    <t xml:space="preserve">REVERSE CAPSULES 340MG : 1, REDIANZE : 1,</t>
  </si>
  <si>
    <t xml:space="preserve">00113-00000011</t>
  </si>
  <si>
    <t xml:space="preserve">JUMIATY75</t>
  </si>
  <si>
    <t xml:space="preserve">JUMIATY</t>
  </si>
  <si>
    <t xml:space="preserve">KEYSA07</t>
  </si>
  <si>
    <t xml:space="preserve">KEYSA PUTRI AGUSTIANI</t>
  </si>
  <si>
    <t xml:space="preserve">00113-00000012</t>
  </si>
  <si>
    <t xml:space="preserve">LUARBIASA</t>
  </si>
  <si>
    <t xml:space="preserve">ARMAH</t>
  </si>
  <si>
    <t xml:space="preserve">NUTRELLE SINGLE 20S : 1, REDIANZE : 1,</t>
  </si>
  <si>
    <t xml:space="preserve">260802-00000741</t>
  </si>
  <si>
    <t xml:space="preserve">MARIAH252</t>
  </si>
  <si>
    <t xml:space="preserve">NURUL KOMARIA</t>
  </si>
  <si>
    <t xml:space="preserve">Jawa Barat</t>
  </si>
  <si>
    <t xml:space="preserve">Kota Depok</t>
  </si>
  <si>
    <t xml:space="preserve">1.015.000,00</t>
  </si>
  <si>
    <t xml:space="preserve">Company</t>
  </si>
  <si>
    <t xml:space="preserve">ESKAYVIE HQ (WAREHOUSE) - RAGIL</t>
  </si>
  <si>
    <t xml:space="preserve">MILLINONERLIN2</t>
  </si>
  <si>
    <t xml:space="preserve">ERLIN YUDHIARTI</t>
  </si>
  <si>
    <t xml:space="preserve">NUTRELLE SINGLE 20S : 2, AFEEYA CAFE : 1,</t>
  </si>
  <si>
    <t xml:space="preserve">00066-00000057</t>
  </si>
  <si>
    <t xml:space="preserve">BENGSAN</t>
  </si>
  <si>
    <t xml:space="preserve">NG BENG SAN</t>
  </si>
  <si>
    <t xml:space="preserve">Sumatera Utara</t>
  </si>
  <si>
    <t xml:space="preserve">Kota Medan</t>
  </si>
  <si>
    <t xml:space="preserve">4.900.000,00</t>
  </si>
  <si>
    <t xml:space="preserve">Stockist - OTHAN5758(SOLTHAN MAULANA SH)</t>
  </si>
  <si>
    <t xml:space="preserve">- CENTRIOLE01</t>
  </si>
  <si>
    <t xml:space="preserve">CENTRIOLE01</t>
  </si>
  <si>
    <t xml:space="preserve">HERMANTO</t>
  </si>
  <si>
    <t xml:space="preserve">PREMIUM PLUS (NUTRELLE 10S) : 1,</t>
  </si>
  <si>
    <t xml:space="preserve">00113-00000014</t>
  </si>
  <si>
    <t xml:space="preserve">WATI1983</t>
  </si>
  <si>
    <t xml:space="preserve">MASNAWATI</t>
  </si>
  <si>
    <t xml:space="preserve">Kab. Luwu</t>
  </si>
  <si>
    <t xml:space="preserve">ARIANI67</t>
  </si>
  <si>
    <t xml:space="preserve">ARIANI</t>
  </si>
  <si>
    <t xml:space="preserve">00071-00000031</t>
  </si>
  <si>
    <t xml:space="preserve">770.000,00</t>
  </si>
  <si>
    <t xml:space="preserve">Stockist - AGHOEST71(AGUS HARI PURWANTO)</t>
  </si>
  <si>
    <t xml:space="preserve">- AGHOEST71</t>
  </si>
  <si>
    <t xml:space="preserve">NUTRELLE SINGLE 20S : 1, SAVVA TEH TARIK ORIGINAL : 2,</t>
  </si>
  <si>
    <t xml:space="preserve">00071-00000032</t>
  </si>
  <si>
    <t xml:space="preserve">840.000,00</t>
  </si>
  <si>
    <t xml:space="preserve">REVERSE CAPSULES 340MG : 2,</t>
  </si>
  <si>
    <t xml:space="preserve">00113-00000015</t>
  </si>
  <si>
    <t xml:space="preserve">00078-00000395</t>
  </si>
  <si>
    <t xml:space="preserve">HERSIE01</t>
  </si>
  <si>
    <t xml:space="preserve">HERSIE RUTSIHAI</t>
  </si>
  <si>
    <t xml:space="preserve">Stockist - VINO01(IR VINOLIA TANTRI. MM)</t>
  </si>
  <si>
    <t xml:space="preserve">- VINO01</t>
  </si>
  <si>
    <t xml:space="preserve">SANTHY001</t>
  </si>
  <si>
    <t xml:space="preserve">SANTHY KALVIN SAMUEL</t>
  </si>
  <si>
    <t xml:space="preserve">PHYTAX SINGLE 500ML : 1,</t>
  </si>
  <si>
    <t xml:space="preserve">00078-00000396</t>
  </si>
  <si>
    <t xml:space="preserve">VINO01</t>
  </si>
  <si>
    <t xml:space="preserve">IR VINOLIA TANTRI. MM</t>
  </si>
  <si>
    <t xml:space="preserve">00078-00000397</t>
  </si>
  <si>
    <t xml:space="preserve">UNTUNG02</t>
  </si>
  <si>
    <t xml:space="preserve">IR UNTUNG TORANG MM</t>
  </si>
  <si>
    <t xml:space="preserve">Banten</t>
  </si>
  <si>
    <t xml:space="preserve">Kota Cilegon</t>
  </si>
  <si>
    <t xml:space="preserve">NUTRELLE SINGLE 20S : 2,</t>
  </si>
  <si>
    <t xml:space="preserve">00078-00000401</t>
  </si>
  <si>
    <t xml:space="preserve">BRATA01</t>
  </si>
  <si>
    <t xml:space="preserve">BRATA LEO SIRAM</t>
  </si>
  <si>
    <t xml:space="preserve">1.120.000,00</t>
  </si>
  <si>
    <t xml:space="preserve">NUTRELLE SINGLE 20S : 1, PHYTAX SINGLE 500ML : 1,</t>
  </si>
  <si>
    <t xml:space="preserve">00078-00000402</t>
  </si>
  <si>
    <t xml:space="preserve">UNTUNG01</t>
  </si>
  <si>
    <t xml:space="preserve">00104-00000023</t>
  </si>
  <si>
    <t xml:space="preserve">HJSTHASNAH60</t>
  </si>
  <si>
    <t xml:space="preserve">HJ ST HASANAH S PD</t>
  </si>
  <si>
    <t xml:space="preserve">Stockist - HJSTHASNAH60(HJ ST HASANAH S PD)</t>
  </si>
  <si>
    <t xml:space="preserve">- HJSTHASNAH60</t>
  </si>
  <si>
    <t xml:space="preserve">SIDAR71</t>
  </si>
  <si>
    <t xml:space="preserve">SYAMSIDAR</t>
  </si>
  <si>
    <t xml:space="preserve">1 Box REDIANZE free 1 Box SAVVA ORIGINAL : 1,</t>
  </si>
  <si>
    <t xml:space="preserve">00084-00000064</t>
  </si>
  <si>
    <t xml:space="preserve">CHRISTINA01</t>
  </si>
  <si>
    <t xml:space="preserve">CHRISTINA SRI SUSILOWATI SOEMARNO</t>
  </si>
  <si>
    <t xml:space="preserve">Sulawesi Utara</t>
  </si>
  <si>
    <t xml:space="preserve">Kota Manado</t>
  </si>
  <si>
    <t xml:space="preserve">Stockist - THEO01(THEO KOYONGIAN)</t>
  </si>
  <si>
    <t xml:space="preserve">- THEO01</t>
  </si>
  <si>
    <t xml:space="preserve">SHALLY01</t>
  </si>
  <si>
    <t xml:space="preserve">SHALLY ORRY NIKKE WAWOH</t>
  </si>
  <si>
    <t xml:space="preserve">PREMIUM (free 7 sachet REDIANZE) : 1,</t>
  </si>
  <si>
    <t xml:space="preserve">00084-00000065</t>
  </si>
  <si>
    <t xml:space="preserve">JENNYDT01</t>
  </si>
  <si>
    <t xml:space="preserve">JENNY DOORTJE TASIJAM</t>
  </si>
  <si>
    <t xml:space="preserve">950.000,00</t>
  </si>
  <si>
    <t xml:space="preserve">CONNY01</t>
  </si>
  <si>
    <t xml:space="preserve">CONNY SELECIA NELWAN</t>
  </si>
  <si>
    <t xml:space="preserve">REGULER (NUTRELLE 10S) : 1,</t>
  </si>
  <si>
    <t xml:space="preserve">00038-00000152</t>
  </si>
  <si>
    <t xml:space="preserve">ARVINARICH</t>
  </si>
  <si>
    <t xml:space="preserve">ARVINA CAHYA PERTIWI</t>
  </si>
  <si>
    <t xml:space="preserve">Jawa Timur</t>
  </si>
  <si>
    <t xml:space="preserve">Kota Kediri</t>
  </si>
  <si>
    <t xml:space="preserve">Stockist - ALLENRICH(SRIYANI)</t>
  </si>
  <si>
    <t xml:space="preserve">- ALLENRICH</t>
  </si>
  <si>
    <t xml:space="preserve">FITRIARICH</t>
  </si>
  <si>
    <t xml:space="preserve">FITRIA AYU SOFIANA</t>
  </si>
  <si>
    <t xml:space="preserve">2 Box REVERSE free 1 Box AFEEYA CAFE : 1,</t>
  </si>
  <si>
    <t xml:space="preserve">00038-00000153</t>
  </si>
  <si>
    <t xml:space="preserve">ALLENRICH</t>
  </si>
  <si>
    <t xml:space="preserve">SRIYANI</t>
  </si>
  <si>
    <t xml:space="preserve">Kab. Kediri</t>
  </si>
  <si>
    <t xml:space="preserve">100.000,00</t>
  </si>
  <si>
    <t xml:space="preserve">RUMIARICH</t>
  </si>
  <si>
    <t xml:space="preserve">RUMIASARI</t>
  </si>
  <si>
    <t xml:space="preserve">FLIP CHART 01 : 2,</t>
  </si>
  <si>
    <t xml:space="preserve">00054-00000092</t>
  </si>
  <si>
    <t xml:space="preserve">LIND25</t>
  </si>
  <si>
    <t xml:space="preserve">LINDA WIRATMO</t>
  </si>
  <si>
    <t xml:space="preserve">DKI Jakarta</t>
  </si>
  <si>
    <t xml:space="preserve">Kota Jakarta Barat</t>
  </si>
  <si>
    <t xml:space="preserve">Stockist - YOULAN01(YOULAN NOVITA SARI)</t>
  </si>
  <si>
    <t xml:space="preserve">- YOULAN01</t>
  </si>
  <si>
    <t xml:space="preserve">LINA168-01</t>
  </si>
  <si>
    <t xml:space="preserve">TAN LINA</t>
  </si>
  <si>
    <t xml:space="preserve">00066-00000133</t>
  </si>
  <si>
    <t xml:space="preserve">EDYKARI</t>
  </si>
  <si>
    <t xml:space="preserve">EDY KARI HARAHAP</t>
  </si>
  <si>
    <t xml:space="preserve">- SUTO-01</t>
  </si>
  <si>
    <t xml:space="preserve">MULYADI</t>
  </si>
  <si>
    <t xml:space="preserve">00066-00000134</t>
  </si>
  <si>
    <t xml:space="preserve">KISNEDI</t>
  </si>
  <si>
    <t xml:space="preserve">Kab. Batu Bara</t>
  </si>
  <si>
    <t xml:space="preserve">- OTHAN5758</t>
  </si>
  <si>
    <t xml:space="preserve">YUDI-01</t>
  </si>
  <si>
    <t xml:space="preserve">MAHYUDI</t>
  </si>
  <si>
    <t xml:space="preserve">00066-00000135</t>
  </si>
  <si>
    <t xml:space="preserve">ADIJULIANSYAH</t>
  </si>
  <si>
    <t xml:space="preserve">ADI JULIANSYAH</t>
  </si>
  <si>
    <t xml:space="preserve">Total</t>
  </si>
  <si>
    <t xml:space="preserve">30.938.000,00</t>
  </si>
  <si>
    <t xml:space="preserve">120.445.000,00</t>
  </si>
  <si>
    <t xml:space="preserve">879.720.000,00</t>
  </si>
  <si>
    <t xml:space="preserve">Sales Month</t>
  </si>
  <si>
    <t xml:space="preserve">Quantity</t>
  </si>
  <si>
    <t xml:space="preserve">Price(@)</t>
  </si>
  <si>
    <t xml:space="preserve">EPV(@)</t>
  </si>
  <si>
    <t xml:space="preserve">SubTotal Price</t>
  </si>
  <si>
    <t xml:space="preserve">SubTotal EPV</t>
  </si>
  <si>
    <t xml:space="preserve">AFEEYA CAFE ZERO</t>
  </si>
  <si>
    <t xml:space="preserve">AFEEYA CAFE</t>
  </si>
  <si>
    <t xml:space="preserve">REDIANZE</t>
  </si>
  <si>
    <t xml:space="preserve">REVERSE CAPSULES 340MG</t>
  </si>
  <si>
    <t xml:space="preserve">PREMIUM (NUTRELLE 10S)</t>
  </si>
  <si>
    <t xml:space="preserve">NUTRELLE SINGLE 20S</t>
  </si>
  <si>
    <t xml:space="preserve">PREMIUM PLUS (NUTRELLE 10S)</t>
  </si>
  <si>
    <t xml:space="preserve">SAVVA TEH TARIK ORIGINAL</t>
  </si>
  <si>
    <t xml:space="preserve">PHYTAX SINGLE 500ML</t>
  </si>
  <si>
    <t xml:space="preserve">1 Box REDIANZE free 1 Box SAVVA ORIGINAL</t>
  </si>
  <si>
    <t xml:space="preserve">PREMIUM (free 7 sachet REDIANZE)</t>
  </si>
  <si>
    <t xml:space="preserve">REGULER (NUTRELLE 10S)</t>
  </si>
  <si>
    <t xml:space="preserve">2 Box REVERSE free 1 Box AFEEYA CAFE</t>
  </si>
  <si>
    <t xml:space="preserve">FLIP CHART 01</t>
  </si>
  <si>
    <t xml:space="preserve">No</t>
  </si>
  <si>
    <t xml:space="preserve">Category</t>
  </si>
  <si>
    <t xml:space="preserve">Code</t>
  </si>
  <si>
    <t xml:space="preserve">Price</t>
  </si>
  <si>
    <t xml:space="preserve">PROMO</t>
  </si>
  <si>
    <t xml:space="preserve">PR8-RO3</t>
  </si>
  <si>
    <t xml:space="preserve">1 Box REVERSE, 1 Box AFEEYA CAFE dan 1 Box SAVVA ORIGINAL free 1 Box SAVVA ORIGINAL</t>
  </si>
  <si>
    <t xml:space="preserve">PR8-RO2</t>
  </si>
  <si>
    <t xml:space="preserve">PR8-RO1</t>
  </si>
  <si>
    <t xml:space="preserve">Pendaftaran Reguler FREE 6 Sachet Afeeya Cafe</t>
  </si>
  <si>
    <t xml:space="preserve">PSES - RGL2</t>
  </si>
  <si>
    <t xml:space="preserve">PR8-PRM1</t>
  </si>
  <si>
    <t xml:space="preserve">PREMIUMPLUS (free 7 sachet REDIANZE dan 10 sachet SAVVA ORIGINAL)</t>
  </si>
  <si>
    <t xml:space="preserve">PR8-PRMPLUS</t>
  </si>
  <si>
    <t xml:space="preserve">REGISTRASI</t>
  </si>
  <si>
    <t xml:space="preserve">PRM1-N</t>
  </si>
  <si>
    <t xml:space="preserve">PRMPLUS-N</t>
  </si>
  <si>
    <t xml:space="preserve">RGL1-N</t>
  </si>
  <si>
    <t xml:space="preserve">SINGLE</t>
  </si>
  <si>
    <t xml:space="preserve">PSMY-0001</t>
  </si>
  <si>
    <t xml:space="preserve">PSMY-0002</t>
  </si>
  <si>
    <t xml:space="preserve">FLPCH01</t>
  </si>
  <si>
    <t xml:space="preserve">A-NUT002</t>
  </si>
  <si>
    <t xml:space="preserve">A-PHY002</t>
  </si>
  <si>
    <t xml:space="preserve">PSMY-0018</t>
  </si>
  <si>
    <t xml:space="preserve">A-REV002</t>
  </si>
  <si>
    <t xml:space="preserve">SAVVA TEH TARIK CARAMEL</t>
  </si>
  <si>
    <t xml:space="preserve">PSMY-0020</t>
  </si>
  <si>
    <t xml:space="preserve">PSMY-0019</t>
  </si>
  <si>
    <t xml:space="preserve">Xeero No EPV</t>
  </si>
  <si>
    <t xml:space="preserve">XEERO-NOEPV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</si>
</sst>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m/d/yyyy\ h:mm"/>
    <numFmt numFmtId="166" formatCode="#,##0"/>
    <numFmt numFmtId="167" formatCode="#,##0.00"/>
    <numFmt numFmtId="168" formatCode="dd\-mmm\-yy\ hh:mm"/>
    <numFmt numFmtId="169" formatCode="mmm\-yyyy"/>
    <numFmt numFmtId="170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5"/>
      <name val="Cambria"/>
      <family val="0"/>
      <charset val="1"/>
    </font>
    <font>
      <b val="true"/>
      <sz val="11"/>
      <color theme="1"/>
      <name val="Calibri"/>
      <family val="2"/>
      <charset val="1"/>
    </font>
    <font>
      <b val="true"/>
      <sz val="14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000000"/>
      <name val="Open San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0" fontId="9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8" fillId="3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9" fillId="0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4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FinalResult" displayName="FinalResult" ref="A2:AA38" headerRowCount="1" totalsRowCount="0" totalsRowShown="0">
  <autoFilter ref="A2:AA38"/>
  <tableColumns count="27">
    <tableColumn id="1" name="S.No"/>
    <tableColumn id="2" name="Date"/>
    <tableColumn id="3" name="Sales Month"/>
    <tableColumn id="4" name="Receipt No."/>
    <tableColumn id="5" name="Username"/>
    <tableColumn id="6" name="Name"/>
    <tableColumn id="7" name="Province"/>
    <tableColumn id="8" name="City"/>
    <tableColumn id="9" name="EPV"/>
    <tableColumn id="10" name="Total Price"/>
    <tableColumn id="11" name="Product(s) Price"/>
    <tableColumn id="12" name="Delivery Charges"/>
    <tableColumn id="13" name="Sales Wallet"/>
    <tableColumn id="14" name="Online Payment"/>
    <tableColumn id="15" name="MISC Payment"/>
    <tableColumn id="16" name="Sales Type"/>
    <tableColumn id="17" name="Sales Location"/>
    <tableColumn id="18" name="Delivery Mode"/>
    <tableColumn id="19" name="Person Key In"/>
    <tableColumn id="20" name="Sponsor Username"/>
    <tableColumn id="21" name="Sponsor Name"/>
    <tableColumn id="22" name="Products"/>
    <tableColumn id="23" name="Quantity"/>
    <tableColumn id="24" name="Price(@)"/>
    <tableColumn id="25" name="EPV(@)"/>
    <tableColumn id="26" name="SubTotal Price"/>
    <tableColumn id="27" name="SubTotal EPV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0"/>
  </cols>
  <sheetData>
    <row r="1" customFormat="false" ht="18.55" hidden="false" customHeight="false" outlineLevel="0" collapsed="false">
      <c r="A1" s="1" t="s">
        <v>0</v>
      </c>
    </row>
    <row r="3" customFormat="false" ht="15" hidden="false" customHeight="false" outlineLevel="0" collapsed="false">
      <c r="A3" s="0" t="s">
        <v>1</v>
      </c>
    </row>
    <row r="4" customFormat="false" ht="15" hidden="false" customHeight="false" outlineLevel="0" collapsed="false">
      <c r="A4" s="0" t="s">
        <v>2</v>
      </c>
    </row>
    <row r="5" customFormat="false" ht="15" hidden="false" customHeight="false" outlineLevel="0" collapsed="false">
      <c r="A5" s="0" t="s">
        <v>3</v>
      </c>
    </row>
    <row r="6" customFormat="false" ht="15" hidden="false" customHeight="false" outlineLevel="0" collapsed="false">
      <c r="A6" s="0" t="s">
        <v>4</v>
      </c>
    </row>
    <row r="7" customFormat="false" ht="15" hidden="false" customHeight="false" outlineLevel="0" collapsed="false">
      <c r="A7" s="0" t="s">
        <v>5</v>
      </c>
    </row>
    <row r="8" customFormat="false" ht="15" hidden="false" customHeight="false" outlineLevel="0" collapsed="false">
      <c r="A8" s="0" t="s">
        <v>6</v>
      </c>
    </row>
    <row r="9" customFormat="false" ht="15" hidden="false" customHeight="false" outlineLevel="0" collapsed="false">
      <c r="A9" s="0" t="s">
        <v>7</v>
      </c>
    </row>
    <row r="10" customFormat="false" ht="15" hidden="false" customHeight="false" outlineLevel="0" collapsed="false">
      <c r="A10" s="0" t="s">
        <v>8</v>
      </c>
    </row>
    <row r="11" customFormat="false" ht="15" hidden="false" customHeight="false" outlineLevel="0" collapsed="false">
      <c r="A11" s="0" t="s">
        <v>9</v>
      </c>
    </row>
    <row r="13" customFormat="false" ht="15" hidden="false" customHeight="false" outlineLevel="0" collapsed="false">
      <c r="A13" s="0" t="s">
        <v>10</v>
      </c>
    </row>
    <row r="14" customFormat="false" ht="15" hidden="false" customHeight="false" outlineLevel="0" collapsed="false">
      <c r="A14" s="0" t="s">
        <v>11</v>
      </c>
    </row>
    <row r="15" customFormat="false" ht="15" hidden="false" customHeight="false" outlineLevel="0" collapsed="false">
      <c r="A15" s="0" t="s">
        <v>12</v>
      </c>
    </row>
    <row r="16" customFormat="false" ht="15" hidden="false" customHeight="false" outlineLevel="0" collapsed="false">
      <c r="A16" s="0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8" activeCellId="0" sqref="V8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15.85"/>
    <col collapsed="false" customWidth="true" hidden="false" outlineLevel="0" max="3" min="3" style="0" width="23.57"/>
    <col collapsed="false" customWidth="true" hidden="false" outlineLevel="0" max="4" min="4" style="0" width="36.57"/>
    <col collapsed="false" customWidth="true" hidden="true" outlineLevel="0" max="5" min="5" style="0" width="19.71"/>
    <col collapsed="false" customWidth="true" hidden="true" outlineLevel="0" max="6" min="6" style="0" width="26"/>
    <col collapsed="false" customWidth="true" hidden="false" outlineLevel="0" max="7" min="7" style="0" width="15.57"/>
    <col collapsed="false" customWidth="true" hidden="false" outlineLevel="0" max="8" min="8" style="0" width="11.14"/>
    <col collapsed="false" customWidth="true" hidden="false" outlineLevel="0" max="10" min="9" style="0" width="15.42"/>
    <col collapsed="false" customWidth="true" hidden="true" outlineLevel="0" max="11" min="11" style="0" width="16"/>
    <col collapsed="false" customWidth="true" hidden="true" outlineLevel="0" max="12" min="12" style="0" width="12.71"/>
    <col collapsed="false" customWidth="true" hidden="true" outlineLevel="0" max="13" min="13" style="0" width="15.42"/>
    <col collapsed="false" customWidth="true" hidden="false" outlineLevel="0" max="14" min="14" style="0" width="14"/>
    <col collapsed="false" customWidth="true" hidden="false" outlineLevel="0" max="15" min="15" style="0" width="11.71"/>
    <col collapsed="false" customWidth="true" hidden="false" outlineLevel="0" max="16" min="16" style="0" width="35"/>
    <col collapsed="false" customWidth="true" hidden="false" outlineLevel="0" max="17" min="17" style="0" width="14.29"/>
    <col collapsed="false" customWidth="true" hidden="false" outlineLevel="0" max="18" min="18" style="0" width="15.85"/>
    <col collapsed="false" customWidth="true" hidden="false" outlineLevel="0" max="19" min="19" style="0" width="33"/>
    <col collapsed="false" customWidth="true" hidden="false" outlineLevel="0" max="20" min="20" style="0" width="18"/>
    <col collapsed="false" customWidth="true" hidden="false" outlineLevel="0" max="21" min="21" style="0" width="26.86"/>
    <col collapsed="false" customWidth="true" hidden="false" outlineLevel="0" max="22" min="22" style="0" width="40.29"/>
    <col collapsed="false" customWidth="true" hidden="false" outlineLevel="0" max="23" min="23" style="0" width="35.71"/>
    <col collapsed="false" customWidth="true" hidden="false" outlineLevel="0" max="24" min="24" style="0" width="2"/>
    <col collapsed="false" customWidth="true" hidden="false" outlineLevel="0" max="25" min="25" style="0" width="36.71"/>
    <col collapsed="false" customWidth="true" hidden="false" outlineLevel="0" max="26" min="26" style="0" width="2"/>
    <col collapsed="false" customWidth="true" hidden="false" outlineLevel="0" max="27" min="27" style="0" width="40.71"/>
  </cols>
  <sheetData>
    <row r="1" customFormat="false" ht="15" hidden="false" customHeight="true" outlineLevel="0" collapsed="false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4" customFormat="true" ht="15" hidden="false" customHeight="false" outlineLevel="0" collapsed="false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16</v>
      </c>
      <c r="S2" s="3" t="s">
        <v>32</v>
      </c>
      <c r="T2" s="3" t="s">
        <v>33</v>
      </c>
      <c r="U2" s="3" t="s">
        <v>34</v>
      </c>
      <c r="V2" s="3" t="s">
        <v>35</v>
      </c>
      <c r="W2" s="3"/>
    </row>
    <row r="3" customFormat="false" ht="15" hidden="false" customHeight="false" outlineLevel="0" collapsed="false">
      <c r="A3" s="5" t="n">
        <v>1</v>
      </c>
      <c r="B3" s="5" t="s">
        <v>36</v>
      </c>
      <c r="C3" s="5" t="s">
        <v>37</v>
      </c>
      <c r="D3" s="5" t="s">
        <v>38</v>
      </c>
      <c r="E3" s="5" t="s">
        <v>39</v>
      </c>
      <c r="F3" s="5" t="s">
        <v>40</v>
      </c>
      <c r="G3" s="6" t="n">
        <v>46235</v>
      </c>
      <c r="H3" s="7" t="n">
        <v>400000</v>
      </c>
      <c r="I3" s="8" t="n">
        <v>700000</v>
      </c>
      <c r="J3" s="8" t="n">
        <v>700000</v>
      </c>
      <c r="K3" s="9" t="n">
        <v>0</v>
      </c>
      <c r="L3" s="9" t="s">
        <v>41</v>
      </c>
      <c r="M3" s="9" t="s">
        <v>41</v>
      </c>
      <c r="N3" s="9" t="s">
        <v>42</v>
      </c>
      <c r="O3" s="5" t="s">
        <v>43</v>
      </c>
      <c r="P3" s="5" t="s">
        <v>44</v>
      </c>
      <c r="Q3" s="5" t="s">
        <v>45</v>
      </c>
      <c r="R3" s="5" t="s">
        <v>36</v>
      </c>
      <c r="S3" s="5" t="s">
        <v>46</v>
      </c>
      <c r="T3" s="5" t="s">
        <v>47</v>
      </c>
      <c r="U3" s="5" t="s">
        <v>48</v>
      </c>
      <c r="V3" s="5" t="s">
        <v>49</v>
      </c>
      <c r="W3" s="5"/>
    </row>
    <row r="4" customFormat="false" ht="15" hidden="false" customHeight="false" outlineLevel="0" collapsed="false">
      <c r="A4" s="5" t="n">
        <v>2</v>
      </c>
      <c r="B4" s="5" t="s">
        <v>50</v>
      </c>
      <c r="C4" s="5" t="s">
        <v>51</v>
      </c>
      <c r="D4" s="5" t="s">
        <v>52</v>
      </c>
      <c r="E4" s="5" t="s">
        <v>39</v>
      </c>
      <c r="F4" s="5" t="s">
        <v>40</v>
      </c>
      <c r="G4" s="6" t="n">
        <v>46235.0097222222</v>
      </c>
      <c r="H4" s="7" t="n">
        <v>600000</v>
      </c>
      <c r="I4" s="8" t="n">
        <v>1050000</v>
      </c>
      <c r="J4" s="8" t="n">
        <v>1050000</v>
      </c>
      <c r="K4" s="9" t="n">
        <v>0</v>
      </c>
      <c r="L4" s="9" t="s">
        <v>41</v>
      </c>
      <c r="M4" s="9" t="s">
        <v>41</v>
      </c>
      <c r="N4" s="9" t="s">
        <v>53</v>
      </c>
      <c r="O4" s="5" t="s">
        <v>43</v>
      </c>
      <c r="P4" s="5" t="s">
        <v>54</v>
      </c>
      <c r="Q4" s="5" t="s">
        <v>45</v>
      </c>
      <c r="R4" s="5" t="s">
        <v>50</v>
      </c>
      <c r="S4" s="5" t="s">
        <v>55</v>
      </c>
      <c r="T4" s="5" t="s">
        <v>52</v>
      </c>
      <c r="U4" s="5" t="s">
        <v>52</v>
      </c>
      <c r="V4" s="5" t="s">
        <v>56</v>
      </c>
      <c r="W4" s="5"/>
    </row>
    <row r="5" customFormat="false" ht="15" hidden="false" customHeight="false" outlineLevel="0" collapsed="false">
      <c r="A5" s="5" t="n">
        <v>3</v>
      </c>
      <c r="B5" s="5" t="s">
        <v>57</v>
      </c>
      <c r="C5" s="5" t="s">
        <v>58</v>
      </c>
      <c r="D5" s="5" t="s">
        <v>59</v>
      </c>
      <c r="E5" s="5" t="s">
        <v>39</v>
      </c>
      <c r="F5" s="5" t="s">
        <v>40</v>
      </c>
      <c r="G5" s="6" t="n">
        <v>46235.0104166667</v>
      </c>
      <c r="H5" s="7" t="n">
        <v>500000</v>
      </c>
      <c r="I5" s="8" t="n">
        <v>875000</v>
      </c>
      <c r="J5" s="8" t="n">
        <v>875000</v>
      </c>
      <c r="K5" s="9" t="n">
        <v>0</v>
      </c>
      <c r="L5" s="9" t="s">
        <v>41</v>
      </c>
      <c r="M5" s="9" t="s">
        <v>41</v>
      </c>
      <c r="N5" s="9" t="s">
        <v>60</v>
      </c>
      <c r="O5" s="5" t="s">
        <v>43</v>
      </c>
      <c r="P5" s="5" t="s">
        <v>54</v>
      </c>
      <c r="Q5" s="5" t="s">
        <v>45</v>
      </c>
      <c r="R5" s="5" t="s">
        <v>57</v>
      </c>
      <c r="S5" s="5" t="s">
        <v>55</v>
      </c>
      <c r="T5" s="5" t="s">
        <v>61</v>
      </c>
      <c r="U5" s="5" t="s">
        <v>62</v>
      </c>
      <c r="V5" s="5" t="s">
        <v>63</v>
      </c>
      <c r="W5" s="5"/>
    </row>
    <row r="6" customFormat="false" ht="15" hidden="false" customHeight="false" outlineLevel="0" collapsed="false">
      <c r="A6" s="5" t="n">
        <v>4</v>
      </c>
      <c r="B6" s="5" t="s">
        <v>64</v>
      </c>
      <c r="C6" s="5" t="s">
        <v>65</v>
      </c>
      <c r="D6" s="5" t="s">
        <v>52</v>
      </c>
      <c r="E6" s="5" t="s">
        <v>39</v>
      </c>
      <c r="F6" s="5" t="s">
        <v>40</v>
      </c>
      <c r="G6" s="6" t="n">
        <v>46235.0131944444</v>
      </c>
      <c r="H6" s="7" t="n">
        <v>500000</v>
      </c>
      <c r="I6" s="8" t="n">
        <v>750000</v>
      </c>
      <c r="J6" s="8" t="n">
        <v>750000</v>
      </c>
      <c r="K6" s="9" t="n">
        <v>0</v>
      </c>
      <c r="L6" s="9" t="s">
        <v>41</v>
      </c>
      <c r="M6" s="9" t="s">
        <v>41</v>
      </c>
      <c r="N6" s="9" t="s">
        <v>66</v>
      </c>
      <c r="O6" s="5" t="s">
        <v>43</v>
      </c>
      <c r="P6" s="5" t="s">
        <v>54</v>
      </c>
      <c r="Q6" s="5" t="s">
        <v>45</v>
      </c>
      <c r="R6" s="5" t="s">
        <v>64</v>
      </c>
      <c r="S6" s="5" t="s">
        <v>55</v>
      </c>
      <c r="T6" s="5" t="s">
        <v>52</v>
      </c>
      <c r="U6" s="5" t="s">
        <v>52</v>
      </c>
      <c r="V6" s="5" t="s">
        <v>67</v>
      </c>
      <c r="W6" s="5"/>
    </row>
    <row r="7" customFormat="false" ht="15" hidden="false" customHeight="false" outlineLevel="0" collapsed="false">
      <c r="A7" s="5" t="n">
        <v>5</v>
      </c>
      <c r="B7" s="5" t="s">
        <v>68</v>
      </c>
      <c r="C7" s="5" t="s">
        <v>69</v>
      </c>
      <c r="D7" s="5" t="s">
        <v>70</v>
      </c>
      <c r="E7" s="5" t="s">
        <v>71</v>
      </c>
      <c r="F7" s="5" t="s">
        <v>72</v>
      </c>
      <c r="G7" s="6" t="n">
        <v>46235.1520833333</v>
      </c>
      <c r="H7" s="7" t="n">
        <v>300000</v>
      </c>
      <c r="I7" s="8" t="n">
        <v>420000</v>
      </c>
      <c r="J7" s="8" t="n">
        <v>420000</v>
      </c>
      <c r="K7" s="9" t="n">
        <v>0</v>
      </c>
      <c r="L7" s="9" t="s">
        <v>41</v>
      </c>
      <c r="M7" s="9" t="s">
        <v>41</v>
      </c>
      <c r="N7" s="9" t="s">
        <v>73</v>
      </c>
      <c r="O7" s="5" t="s">
        <v>43</v>
      </c>
      <c r="P7" s="5" t="s">
        <v>74</v>
      </c>
      <c r="Q7" s="5" t="s">
        <v>45</v>
      </c>
      <c r="R7" s="5" t="s">
        <v>68</v>
      </c>
      <c r="S7" s="5" t="s">
        <v>75</v>
      </c>
      <c r="T7" s="5" t="s">
        <v>76</v>
      </c>
      <c r="U7" s="5" t="s">
        <v>77</v>
      </c>
      <c r="V7" s="5" t="s">
        <v>78</v>
      </c>
      <c r="W7" s="5"/>
    </row>
    <row r="8" customFormat="false" ht="15" hidden="false" customHeight="false" outlineLevel="0" collapsed="false">
      <c r="A8" s="5" t="n">
        <v>6</v>
      </c>
      <c r="B8" s="5" t="s">
        <v>79</v>
      </c>
      <c r="C8" s="5" t="s">
        <v>80</v>
      </c>
      <c r="D8" s="5" t="s">
        <v>81</v>
      </c>
      <c r="E8" s="5" t="s">
        <v>71</v>
      </c>
      <c r="F8" s="5" t="s">
        <v>82</v>
      </c>
      <c r="G8" s="6" t="n">
        <v>46235.2902777778</v>
      </c>
      <c r="H8" s="5"/>
      <c r="I8" s="8" t="n">
        <v>1750000</v>
      </c>
      <c r="J8" s="8" t="n">
        <v>1750000</v>
      </c>
      <c r="K8" s="9" t="n">
        <v>0</v>
      </c>
      <c r="L8" s="9" t="s">
        <v>41</v>
      </c>
      <c r="M8" s="9" t="s">
        <v>41</v>
      </c>
      <c r="N8" s="9" t="s">
        <v>83</v>
      </c>
      <c r="O8" s="5" t="s">
        <v>84</v>
      </c>
      <c r="P8" s="5" t="s">
        <v>74</v>
      </c>
      <c r="Q8" s="5" t="s">
        <v>45</v>
      </c>
      <c r="R8" s="5" t="s">
        <v>79</v>
      </c>
      <c r="S8" s="5" t="s">
        <v>75</v>
      </c>
      <c r="T8" s="5" t="s">
        <v>85</v>
      </c>
      <c r="U8" s="5" t="s">
        <v>81</v>
      </c>
      <c r="V8" s="5" t="s">
        <v>86</v>
      </c>
      <c r="W8" s="5"/>
    </row>
    <row r="9" customFormat="false" ht="15" hidden="false" customHeight="false" outlineLevel="0" collapsed="false">
      <c r="A9" s="5" t="n">
        <v>7</v>
      </c>
      <c r="B9" s="5" t="s">
        <v>87</v>
      </c>
      <c r="C9" s="5" t="s">
        <v>88</v>
      </c>
      <c r="D9" s="5" t="s">
        <v>89</v>
      </c>
      <c r="E9" s="5" t="s">
        <v>71</v>
      </c>
      <c r="F9" s="5" t="s">
        <v>90</v>
      </c>
      <c r="G9" s="6" t="n">
        <v>46235.3180555556</v>
      </c>
      <c r="H9" s="7" t="n">
        <v>800000</v>
      </c>
      <c r="I9" s="8" t="n">
        <v>1170000</v>
      </c>
      <c r="J9" s="8" t="n">
        <v>1170000</v>
      </c>
      <c r="K9" s="9" t="n">
        <v>0</v>
      </c>
      <c r="L9" s="9" t="s">
        <v>41</v>
      </c>
      <c r="M9" s="9" t="s">
        <v>41</v>
      </c>
      <c r="N9" s="9" t="s">
        <v>91</v>
      </c>
      <c r="O9" s="5" t="s">
        <v>43</v>
      </c>
      <c r="P9" s="5" t="s">
        <v>92</v>
      </c>
      <c r="Q9" s="5" t="s">
        <v>45</v>
      </c>
      <c r="R9" s="5" t="s">
        <v>87</v>
      </c>
      <c r="S9" s="5" t="s">
        <v>93</v>
      </c>
      <c r="T9" s="5" t="s">
        <v>94</v>
      </c>
      <c r="U9" s="5" t="s">
        <v>95</v>
      </c>
      <c r="V9" s="5" t="s">
        <v>96</v>
      </c>
      <c r="W9" s="5"/>
    </row>
    <row r="10" customFormat="false" ht="15" hidden="false" customHeight="false" outlineLevel="0" collapsed="false">
      <c r="A10" s="5" t="n">
        <v>8</v>
      </c>
      <c r="B10" s="5" t="s">
        <v>97</v>
      </c>
      <c r="C10" s="5" t="s">
        <v>98</v>
      </c>
      <c r="D10" s="5" t="s">
        <v>99</v>
      </c>
      <c r="E10" s="5" t="s">
        <v>71</v>
      </c>
      <c r="F10" s="5" t="s">
        <v>90</v>
      </c>
      <c r="G10" s="6" t="n">
        <v>46235.3243055556</v>
      </c>
      <c r="H10" s="7" t="n">
        <v>500000</v>
      </c>
      <c r="I10" s="8" t="n">
        <v>750000</v>
      </c>
      <c r="J10" s="8" t="n">
        <v>750000</v>
      </c>
      <c r="K10" s="9" t="n">
        <v>0</v>
      </c>
      <c r="L10" s="9" t="s">
        <v>41</v>
      </c>
      <c r="M10" s="9" t="s">
        <v>41</v>
      </c>
      <c r="N10" s="9" t="s">
        <v>66</v>
      </c>
      <c r="O10" s="5" t="s">
        <v>43</v>
      </c>
      <c r="P10" s="5" t="s">
        <v>92</v>
      </c>
      <c r="Q10" s="5" t="s">
        <v>45</v>
      </c>
      <c r="R10" s="5" t="s">
        <v>97</v>
      </c>
      <c r="S10" s="5" t="s">
        <v>93</v>
      </c>
      <c r="T10" s="5" t="s">
        <v>100</v>
      </c>
      <c r="U10" s="5" t="s">
        <v>101</v>
      </c>
      <c r="V10" s="5" t="s">
        <v>67</v>
      </c>
      <c r="W10" s="5"/>
    </row>
    <row r="11" customFormat="false" ht="15" hidden="false" customHeight="false" outlineLevel="0" collapsed="false">
      <c r="A11" s="5" t="n">
        <v>9</v>
      </c>
      <c r="B11" s="5" t="s">
        <v>102</v>
      </c>
      <c r="C11" s="5" t="s">
        <v>94</v>
      </c>
      <c r="D11" s="5" t="s">
        <v>95</v>
      </c>
      <c r="E11" s="5" t="s">
        <v>71</v>
      </c>
      <c r="F11" s="5" t="s">
        <v>90</v>
      </c>
      <c r="G11" s="6" t="n">
        <v>46235.3263888889</v>
      </c>
      <c r="H11" s="7" t="n">
        <v>800000</v>
      </c>
      <c r="I11" s="8" t="n">
        <v>1170000</v>
      </c>
      <c r="J11" s="8" t="n">
        <v>1170000</v>
      </c>
      <c r="K11" s="9" t="n">
        <v>0</v>
      </c>
      <c r="L11" s="9" t="s">
        <v>41</v>
      </c>
      <c r="M11" s="9" t="s">
        <v>41</v>
      </c>
      <c r="N11" s="9" t="s">
        <v>91</v>
      </c>
      <c r="O11" s="5" t="s">
        <v>43</v>
      </c>
      <c r="P11" s="5" t="s">
        <v>92</v>
      </c>
      <c r="Q11" s="5" t="s">
        <v>45</v>
      </c>
      <c r="R11" s="5" t="s">
        <v>102</v>
      </c>
      <c r="S11" s="5" t="s">
        <v>93</v>
      </c>
      <c r="T11" s="5" t="s">
        <v>103</v>
      </c>
      <c r="U11" s="5" t="s">
        <v>104</v>
      </c>
      <c r="V11" s="5" t="s">
        <v>105</v>
      </c>
      <c r="W11" s="5"/>
    </row>
    <row r="12" customFormat="false" ht="28.35" hidden="false" customHeight="false" outlineLevel="0" collapsed="false">
      <c r="A12" s="5" t="n">
        <v>10</v>
      </c>
      <c r="B12" s="5" t="s">
        <v>106</v>
      </c>
      <c r="C12" s="5" t="s">
        <v>107</v>
      </c>
      <c r="D12" s="5" t="s">
        <v>108</v>
      </c>
      <c r="E12" s="5" t="s">
        <v>109</v>
      </c>
      <c r="F12" s="5" t="s">
        <v>110</v>
      </c>
      <c r="G12" s="6" t="n">
        <v>46236.5777777778</v>
      </c>
      <c r="H12" s="7" t="n">
        <v>700000</v>
      </c>
      <c r="I12" s="8" t="n">
        <v>1015000</v>
      </c>
      <c r="J12" s="8" t="n">
        <v>1015000</v>
      </c>
      <c r="K12" s="9" t="n">
        <v>0</v>
      </c>
      <c r="L12" s="9" t="s">
        <v>41</v>
      </c>
      <c r="M12" s="9" t="s">
        <v>41</v>
      </c>
      <c r="N12" s="9" t="s">
        <v>111</v>
      </c>
      <c r="O12" s="5" t="s">
        <v>43</v>
      </c>
      <c r="P12" s="5" t="s">
        <v>112</v>
      </c>
      <c r="Q12" s="5" t="s">
        <v>45</v>
      </c>
      <c r="R12" s="5" t="s">
        <v>106</v>
      </c>
      <c r="S12" s="5" t="s">
        <v>113</v>
      </c>
      <c r="T12" s="5" t="s">
        <v>114</v>
      </c>
      <c r="U12" s="5" t="s">
        <v>115</v>
      </c>
      <c r="V12" s="5" t="s">
        <v>116</v>
      </c>
      <c r="W12" s="5"/>
    </row>
    <row r="13" customFormat="false" ht="30" hidden="false" customHeight="true" outlineLevel="0" collapsed="false">
      <c r="A13" s="5" t="n">
        <v>11</v>
      </c>
      <c r="B13" s="5" t="s">
        <v>117</v>
      </c>
      <c r="C13" s="5" t="s">
        <v>118</v>
      </c>
      <c r="D13" s="5" t="s">
        <v>119</v>
      </c>
      <c r="E13" s="5" t="s">
        <v>120</v>
      </c>
      <c r="F13" s="5" t="s">
        <v>121</v>
      </c>
      <c r="G13" s="6" t="n">
        <v>46236.6701388889</v>
      </c>
      <c r="H13" s="5"/>
      <c r="I13" s="8" t="n">
        <v>4900000</v>
      </c>
      <c r="J13" s="8" t="n">
        <v>4900000</v>
      </c>
      <c r="K13" s="9" t="n">
        <v>0</v>
      </c>
      <c r="L13" s="9" t="s">
        <v>41</v>
      </c>
      <c r="M13" s="9" t="s">
        <v>122</v>
      </c>
      <c r="N13" s="9" t="s">
        <v>41</v>
      </c>
      <c r="O13" s="5" t="s">
        <v>84</v>
      </c>
      <c r="P13" s="5" t="s">
        <v>123</v>
      </c>
      <c r="Q13" s="5" t="s">
        <v>45</v>
      </c>
      <c r="R13" s="5" t="s">
        <v>117</v>
      </c>
      <c r="S13" s="5" t="s">
        <v>124</v>
      </c>
      <c r="T13" s="5" t="s">
        <v>125</v>
      </c>
      <c r="U13" s="5" t="s">
        <v>126</v>
      </c>
      <c r="V13" s="5" t="s">
        <v>127</v>
      </c>
      <c r="W13" s="5"/>
    </row>
    <row r="14" customFormat="false" ht="15" hidden="false" customHeight="false" outlineLevel="0" collapsed="false">
      <c r="A14" s="5" t="n">
        <v>12</v>
      </c>
      <c r="B14" s="5" t="s">
        <v>128</v>
      </c>
      <c r="C14" s="5" t="s">
        <v>129</v>
      </c>
      <c r="D14" s="5" t="s">
        <v>130</v>
      </c>
      <c r="E14" s="5" t="s">
        <v>71</v>
      </c>
      <c r="F14" s="5" t="s">
        <v>131</v>
      </c>
      <c r="G14" s="6" t="n">
        <v>46236.7597222222</v>
      </c>
      <c r="H14" s="5"/>
      <c r="I14" s="8" t="n">
        <v>1750000</v>
      </c>
      <c r="J14" s="8" t="n">
        <v>1750000</v>
      </c>
      <c r="K14" s="9" t="n">
        <v>0</v>
      </c>
      <c r="L14" s="9" t="s">
        <v>41</v>
      </c>
      <c r="M14" s="9" t="s">
        <v>41</v>
      </c>
      <c r="N14" s="9" t="s">
        <v>83</v>
      </c>
      <c r="O14" s="5" t="s">
        <v>84</v>
      </c>
      <c r="P14" s="5" t="s">
        <v>92</v>
      </c>
      <c r="Q14" s="5" t="s">
        <v>45</v>
      </c>
      <c r="R14" s="5" t="s">
        <v>128</v>
      </c>
      <c r="S14" s="5" t="s">
        <v>93</v>
      </c>
      <c r="T14" s="5" t="s">
        <v>132</v>
      </c>
      <c r="U14" s="5" t="s">
        <v>133</v>
      </c>
      <c r="V14" s="5" t="s">
        <v>86</v>
      </c>
      <c r="W14" s="5"/>
    </row>
    <row r="15" customFormat="false" ht="30" hidden="false" customHeight="true" outlineLevel="0" collapsed="false">
      <c r="A15" s="5" t="n">
        <v>13</v>
      </c>
      <c r="B15" s="5" t="s">
        <v>134</v>
      </c>
      <c r="C15" s="5" t="s">
        <v>94</v>
      </c>
      <c r="D15" s="5" t="s">
        <v>95</v>
      </c>
      <c r="E15" s="5" t="s">
        <v>71</v>
      </c>
      <c r="F15" s="5" t="s">
        <v>90</v>
      </c>
      <c r="G15" s="6" t="n">
        <v>46236.7659722222</v>
      </c>
      <c r="H15" s="7" t="n">
        <v>500000</v>
      </c>
      <c r="I15" s="8" t="n">
        <v>770000</v>
      </c>
      <c r="J15" s="8" t="n">
        <v>770000</v>
      </c>
      <c r="K15" s="9" t="n">
        <v>0</v>
      </c>
      <c r="L15" s="9" t="s">
        <v>41</v>
      </c>
      <c r="M15" s="9" t="s">
        <v>41</v>
      </c>
      <c r="N15" s="9" t="s">
        <v>135</v>
      </c>
      <c r="O15" s="5" t="s">
        <v>43</v>
      </c>
      <c r="P15" s="5" t="s">
        <v>136</v>
      </c>
      <c r="Q15" s="5" t="s">
        <v>45</v>
      </c>
      <c r="R15" s="5" t="s">
        <v>134</v>
      </c>
      <c r="S15" s="5" t="s">
        <v>137</v>
      </c>
      <c r="T15" s="5" t="s">
        <v>103</v>
      </c>
      <c r="U15" s="5" t="s">
        <v>104</v>
      </c>
      <c r="V15" s="5" t="s">
        <v>138</v>
      </c>
      <c r="W15" s="5"/>
    </row>
    <row r="16" customFormat="false" ht="30" hidden="false" customHeight="true" outlineLevel="0" collapsed="false">
      <c r="A16" s="5" t="n">
        <v>14</v>
      </c>
      <c r="B16" s="5" t="s">
        <v>139</v>
      </c>
      <c r="C16" s="5" t="s">
        <v>100</v>
      </c>
      <c r="D16" s="5" t="s">
        <v>101</v>
      </c>
      <c r="E16" s="5" t="s">
        <v>71</v>
      </c>
      <c r="F16" s="5" t="s">
        <v>90</v>
      </c>
      <c r="G16" s="6" t="n">
        <v>46236.7722222222</v>
      </c>
      <c r="H16" s="7" t="n">
        <v>600000</v>
      </c>
      <c r="I16" s="8" t="n">
        <v>840000</v>
      </c>
      <c r="J16" s="8" t="n">
        <v>840000</v>
      </c>
      <c r="K16" s="9" t="n">
        <v>0</v>
      </c>
      <c r="L16" s="9" t="s">
        <v>41</v>
      </c>
      <c r="M16" s="9" t="s">
        <v>41</v>
      </c>
      <c r="N16" s="9" t="s">
        <v>140</v>
      </c>
      <c r="O16" s="5" t="s">
        <v>43</v>
      </c>
      <c r="P16" s="5" t="s">
        <v>136</v>
      </c>
      <c r="Q16" s="5" t="s">
        <v>45</v>
      </c>
      <c r="R16" s="5" t="s">
        <v>139</v>
      </c>
      <c r="S16" s="5" t="s">
        <v>137</v>
      </c>
      <c r="T16" s="5" t="s">
        <v>94</v>
      </c>
      <c r="U16" s="5" t="s">
        <v>95</v>
      </c>
      <c r="V16" s="5" t="s">
        <v>141</v>
      </c>
      <c r="W16" s="5"/>
    </row>
    <row r="17" customFormat="false" ht="15" hidden="false" customHeight="false" outlineLevel="0" collapsed="false">
      <c r="A17" s="5" t="n">
        <v>15</v>
      </c>
      <c r="B17" s="5" t="s">
        <v>142</v>
      </c>
      <c r="C17" s="5" t="s">
        <v>88</v>
      </c>
      <c r="D17" s="5" t="s">
        <v>89</v>
      </c>
      <c r="E17" s="5" t="s">
        <v>71</v>
      </c>
      <c r="F17" s="5" t="s">
        <v>90</v>
      </c>
      <c r="G17" s="6" t="n">
        <v>46236.8055555556</v>
      </c>
      <c r="H17" s="7" t="n">
        <v>800000</v>
      </c>
      <c r="I17" s="8" t="n">
        <v>1170000</v>
      </c>
      <c r="J17" s="8" t="n">
        <v>1170000</v>
      </c>
      <c r="K17" s="9" t="n">
        <v>0</v>
      </c>
      <c r="L17" s="9" t="s">
        <v>41</v>
      </c>
      <c r="M17" s="9" t="s">
        <v>41</v>
      </c>
      <c r="N17" s="9" t="s">
        <v>91</v>
      </c>
      <c r="O17" s="5" t="s">
        <v>43</v>
      </c>
      <c r="P17" s="5" t="s">
        <v>92</v>
      </c>
      <c r="Q17" s="5" t="s">
        <v>45</v>
      </c>
      <c r="R17" s="5" t="s">
        <v>142</v>
      </c>
      <c r="S17" s="5" t="s">
        <v>93</v>
      </c>
      <c r="T17" s="5" t="s">
        <v>94</v>
      </c>
      <c r="U17" s="5" t="s">
        <v>95</v>
      </c>
      <c r="V17" s="5" t="s">
        <v>96</v>
      </c>
      <c r="W17" s="5"/>
    </row>
    <row r="18" customFormat="false" ht="30" hidden="false" customHeight="true" outlineLevel="0" collapsed="false">
      <c r="A18" s="5" t="n">
        <v>16</v>
      </c>
      <c r="B18" s="5" t="s">
        <v>143</v>
      </c>
      <c r="C18" s="5" t="s">
        <v>144</v>
      </c>
      <c r="D18" s="5" t="s">
        <v>145</v>
      </c>
      <c r="E18" s="5" t="s">
        <v>39</v>
      </c>
      <c r="F18" s="5" t="s">
        <v>40</v>
      </c>
      <c r="G18" s="6" t="n">
        <v>46237.4520833333</v>
      </c>
      <c r="H18" s="7" t="n">
        <v>500000</v>
      </c>
      <c r="I18" s="8" t="n">
        <v>700000</v>
      </c>
      <c r="J18" s="8" t="n">
        <v>700000</v>
      </c>
      <c r="K18" s="9" t="n">
        <v>0</v>
      </c>
      <c r="L18" s="9" t="s">
        <v>41</v>
      </c>
      <c r="M18" s="9" t="s">
        <v>41</v>
      </c>
      <c r="N18" s="9" t="s">
        <v>42</v>
      </c>
      <c r="O18" s="5" t="s">
        <v>43</v>
      </c>
      <c r="P18" s="5" t="s">
        <v>146</v>
      </c>
      <c r="Q18" s="5" t="s">
        <v>45</v>
      </c>
      <c r="R18" s="5" t="s">
        <v>143</v>
      </c>
      <c r="S18" s="5" t="s">
        <v>147</v>
      </c>
      <c r="T18" s="5" t="s">
        <v>148</v>
      </c>
      <c r="U18" s="5" t="s">
        <v>149</v>
      </c>
      <c r="V18" s="5" t="s">
        <v>150</v>
      </c>
      <c r="W18" s="5"/>
    </row>
    <row r="19" customFormat="false" ht="30" hidden="false" customHeight="true" outlineLevel="0" collapsed="false">
      <c r="A19" s="5" t="n">
        <v>17</v>
      </c>
      <c r="B19" s="5" t="s">
        <v>151</v>
      </c>
      <c r="C19" s="5" t="s">
        <v>148</v>
      </c>
      <c r="D19" s="5" t="s">
        <v>149</v>
      </c>
      <c r="E19" s="5" t="s">
        <v>39</v>
      </c>
      <c r="F19" s="5" t="s">
        <v>40</v>
      </c>
      <c r="G19" s="6" t="n">
        <v>46237.4527777778</v>
      </c>
      <c r="H19" s="7" t="n">
        <v>500000</v>
      </c>
      <c r="I19" s="8" t="n">
        <v>750000</v>
      </c>
      <c r="J19" s="8" t="n">
        <v>750000</v>
      </c>
      <c r="K19" s="9" t="n">
        <v>0</v>
      </c>
      <c r="L19" s="9" t="s">
        <v>41</v>
      </c>
      <c r="M19" s="9" t="s">
        <v>41</v>
      </c>
      <c r="N19" s="9" t="s">
        <v>66</v>
      </c>
      <c r="O19" s="5" t="s">
        <v>43</v>
      </c>
      <c r="P19" s="5" t="s">
        <v>146</v>
      </c>
      <c r="Q19" s="5" t="s">
        <v>45</v>
      </c>
      <c r="R19" s="5" t="s">
        <v>151</v>
      </c>
      <c r="S19" s="5" t="s">
        <v>147</v>
      </c>
      <c r="T19" s="5" t="s">
        <v>152</v>
      </c>
      <c r="U19" s="5" t="s">
        <v>153</v>
      </c>
      <c r="V19" s="5" t="s">
        <v>67</v>
      </c>
      <c r="W19" s="5"/>
    </row>
    <row r="20" customFormat="false" ht="30" hidden="false" customHeight="true" outlineLevel="0" collapsed="false">
      <c r="A20" s="5" t="n">
        <v>18</v>
      </c>
      <c r="B20" s="5" t="s">
        <v>154</v>
      </c>
      <c r="C20" s="5" t="s">
        <v>155</v>
      </c>
      <c r="D20" s="5" t="s">
        <v>156</v>
      </c>
      <c r="E20" s="5" t="s">
        <v>157</v>
      </c>
      <c r="F20" s="5" t="s">
        <v>158</v>
      </c>
      <c r="G20" s="6" t="n">
        <v>46237.4534722222</v>
      </c>
      <c r="H20" s="7" t="n">
        <v>600000</v>
      </c>
      <c r="I20" s="8" t="n">
        <v>840000</v>
      </c>
      <c r="J20" s="8" t="n">
        <v>840000</v>
      </c>
      <c r="K20" s="9" t="n">
        <v>0</v>
      </c>
      <c r="L20" s="9" t="s">
        <v>41</v>
      </c>
      <c r="M20" s="9" t="s">
        <v>41</v>
      </c>
      <c r="N20" s="9" t="s">
        <v>140</v>
      </c>
      <c r="O20" s="5" t="s">
        <v>43</v>
      </c>
      <c r="P20" s="5" t="s">
        <v>146</v>
      </c>
      <c r="Q20" s="5" t="s">
        <v>45</v>
      </c>
      <c r="R20" s="5" t="s">
        <v>154</v>
      </c>
      <c r="S20" s="5" t="s">
        <v>147</v>
      </c>
      <c r="T20" s="5" t="s">
        <v>152</v>
      </c>
      <c r="U20" s="5" t="s">
        <v>153</v>
      </c>
      <c r="V20" s="5" t="s">
        <v>159</v>
      </c>
      <c r="W20" s="5"/>
    </row>
    <row r="21" customFormat="false" ht="30" hidden="false" customHeight="true" outlineLevel="0" collapsed="false">
      <c r="A21" s="5" t="n">
        <v>19</v>
      </c>
      <c r="B21" s="5" t="s">
        <v>160</v>
      </c>
      <c r="C21" s="5" t="s">
        <v>161</v>
      </c>
      <c r="D21" s="5" t="s">
        <v>162</v>
      </c>
      <c r="E21" s="5" t="s">
        <v>157</v>
      </c>
      <c r="F21" s="5" t="s">
        <v>158</v>
      </c>
      <c r="G21" s="6" t="n">
        <v>46237.5819444444</v>
      </c>
      <c r="H21" s="7" t="n">
        <v>800000</v>
      </c>
      <c r="I21" s="8" t="n">
        <v>1120000</v>
      </c>
      <c r="J21" s="8" t="n">
        <v>1120000</v>
      </c>
      <c r="K21" s="9" t="n">
        <v>0</v>
      </c>
      <c r="L21" s="9" t="s">
        <v>41</v>
      </c>
      <c r="M21" s="9" t="s">
        <v>41</v>
      </c>
      <c r="N21" s="9" t="s">
        <v>163</v>
      </c>
      <c r="O21" s="5" t="s">
        <v>43</v>
      </c>
      <c r="P21" s="5" t="s">
        <v>146</v>
      </c>
      <c r="Q21" s="5" t="s">
        <v>45</v>
      </c>
      <c r="R21" s="5" t="s">
        <v>160</v>
      </c>
      <c r="S21" s="5" t="s">
        <v>147</v>
      </c>
      <c r="T21" s="5" t="s">
        <v>152</v>
      </c>
      <c r="U21" s="5" t="s">
        <v>153</v>
      </c>
      <c r="V21" s="5" t="s">
        <v>164</v>
      </c>
      <c r="W21" s="5"/>
    </row>
    <row r="22" customFormat="false" ht="30" hidden="false" customHeight="true" outlineLevel="0" collapsed="false">
      <c r="A22" s="5" t="n">
        <v>20</v>
      </c>
      <c r="B22" s="5" t="s">
        <v>165</v>
      </c>
      <c r="C22" s="5" t="s">
        <v>166</v>
      </c>
      <c r="D22" s="5" t="s">
        <v>156</v>
      </c>
      <c r="E22" s="5" t="s">
        <v>157</v>
      </c>
      <c r="F22" s="5" t="s">
        <v>158</v>
      </c>
      <c r="G22" s="6" t="n">
        <v>46237.5826388889</v>
      </c>
      <c r="H22" s="7" t="n">
        <v>500000</v>
      </c>
      <c r="I22" s="8" t="n">
        <v>700000</v>
      </c>
      <c r="J22" s="8" t="n">
        <v>700000</v>
      </c>
      <c r="K22" s="9" t="n">
        <v>0</v>
      </c>
      <c r="L22" s="9" t="s">
        <v>41</v>
      </c>
      <c r="M22" s="9" t="s">
        <v>41</v>
      </c>
      <c r="N22" s="9" t="s">
        <v>42</v>
      </c>
      <c r="O22" s="5" t="s">
        <v>43</v>
      </c>
      <c r="P22" s="5" t="s">
        <v>146</v>
      </c>
      <c r="Q22" s="5" t="s">
        <v>45</v>
      </c>
      <c r="R22" s="5" t="s">
        <v>165</v>
      </c>
      <c r="S22" s="5" t="s">
        <v>147</v>
      </c>
      <c r="T22" s="5" t="s">
        <v>152</v>
      </c>
      <c r="U22" s="5" t="s">
        <v>153</v>
      </c>
      <c r="V22" s="5" t="s">
        <v>150</v>
      </c>
      <c r="W22" s="5"/>
    </row>
    <row r="23" customFormat="false" ht="30" hidden="false" customHeight="true" outlineLevel="0" collapsed="false">
      <c r="A23" s="5" t="n">
        <v>21</v>
      </c>
      <c r="B23" s="5" t="s">
        <v>167</v>
      </c>
      <c r="C23" s="5" t="s">
        <v>168</v>
      </c>
      <c r="D23" s="5" t="s">
        <v>169</v>
      </c>
      <c r="E23" s="5" t="s">
        <v>71</v>
      </c>
      <c r="F23" s="5" t="s">
        <v>82</v>
      </c>
      <c r="G23" s="6" t="n">
        <v>46253.7659722222</v>
      </c>
      <c r="H23" s="7" t="n">
        <v>500000</v>
      </c>
      <c r="I23" s="8" t="n">
        <v>750000</v>
      </c>
      <c r="J23" s="8" t="n">
        <v>750000</v>
      </c>
      <c r="K23" s="9" t="n">
        <v>0</v>
      </c>
      <c r="L23" s="9" t="s">
        <v>41</v>
      </c>
      <c r="M23" s="9" t="s">
        <v>41</v>
      </c>
      <c r="N23" s="9" t="s">
        <v>66</v>
      </c>
      <c r="O23" s="5" t="s">
        <v>43</v>
      </c>
      <c r="P23" s="5" t="s">
        <v>170</v>
      </c>
      <c r="Q23" s="5" t="s">
        <v>45</v>
      </c>
      <c r="R23" s="5" t="s">
        <v>167</v>
      </c>
      <c r="S23" s="5" t="s">
        <v>171</v>
      </c>
      <c r="T23" s="5" t="s">
        <v>172</v>
      </c>
      <c r="U23" s="5" t="s">
        <v>173</v>
      </c>
      <c r="V23" s="5" t="s">
        <v>174</v>
      </c>
      <c r="W23" s="5"/>
    </row>
    <row r="24" customFormat="false" ht="15" hidden="false" customHeight="false" outlineLevel="0" collapsed="false">
      <c r="A24" s="5" t="n">
        <v>22</v>
      </c>
      <c r="B24" s="5" t="s">
        <v>175</v>
      </c>
      <c r="C24" s="5" t="s">
        <v>176</v>
      </c>
      <c r="D24" s="5" t="s">
        <v>177</v>
      </c>
      <c r="E24" s="5" t="s">
        <v>178</v>
      </c>
      <c r="F24" s="5" t="s">
        <v>179</v>
      </c>
      <c r="G24" s="6" t="n">
        <v>46253.7666666667</v>
      </c>
      <c r="H24" s="5"/>
      <c r="I24" s="8" t="n">
        <v>1750000</v>
      </c>
      <c r="J24" s="8" t="n">
        <v>1750000</v>
      </c>
      <c r="K24" s="9" t="n">
        <v>0</v>
      </c>
      <c r="L24" s="9" t="s">
        <v>41</v>
      </c>
      <c r="M24" s="9" t="s">
        <v>41</v>
      </c>
      <c r="N24" s="9" t="s">
        <v>83</v>
      </c>
      <c r="O24" s="5" t="s">
        <v>84</v>
      </c>
      <c r="P24" s="5" t="s">
        <v>180</v>
      </c>
      <c r="Q24" s="5" t="s">
        <v>45</v>
      </c>
      <c r="R24" s="5" t="s">
        <v>175</v>
      </c>
      <c r="S24" s="5" t="s">
        <v>181</v>
      </c>
      <c r="T24" s="5" t="s">
        <v>182</v>
      </c>
      <c r="U24" s="5" t="s">
        <v>183</v>
      </c>
      <c r="V24" s="5" t="s">
        <v>184</v>
      </c>
      <c r="W24" s="5"/>
    </row>
    <row r="25" customFormat="false" ht="15" hidden="false" customHeight="false" outlineLevel="0" collapsed="false">
      <c r="A25" s="5" t="n">
        <v>23</v>
      </c>
      <c r="B25" s="5" t="s">
        <v>185</v>
      </c>
      <c r="C25" s="5" t="s">
        <v>186</v>
      </c>
      <c r="D25" s="5" t="s">
        <v>187</v>
      </c>
      <c r="E25" s="5" t="s">
        <v>178</v>
      </c>
      <c r="F25" s="5" t="s">
        <v>179</v>
      </c>
      <c r="G25" s="6" t="n">
        <v>46253.7791666667</v>
      </c>
      <c r="H25" s="5"/>
      <c r="I25" s="8" t="n">
        <v>950000</v>
      </c>
      <c r="J25" s="8" t="n">
        <v>950000</v>
      </c>
      <c r="K25" s="9" t="n">
        <v>0</v>
      </c>
      <c r="L25" s="9" t="s">
        <v>41</v>
      </c>
      <c r="M25" s="9" t="s">
        <v>41</v>
      </c>
      <c r="N25" s="9" t="s">
        <v>188</v>
      </c>
      <c r="O25" s="5" t="s">
        <v>84</v>
      </c>
      <c r="P25" s="5" t="s">
        <v>180</v>
      </c>
      <c r="Q25" s="5" t="s">
        <v>45</v>
      </c>
      <c r="R25" s="5" t="s">
        <v>185</v>
      </c>
      <c r="S25" s="5" t="s">
        <v>181</v>
      </c>
      <c r="T25" s="5" t="s">
        <v>189</v>
      </c>
      <c r="U25" s="5" t="s">
        <v>190</v>
      </c>
      <c r="V25" s="5" t="s">
        <v>191</v>
      </c>
      <c r="W25" s="5"/>
    </row>
    <row r="26" customFormat="false" ht="15" hidden="false" customHeight="false" outlineLevel="0" collapsed="false">
      <c r="A26" s="5" t="n">
        <v>24</v>
      </c>
      <c r="B26" s="5" t="s">
        <v>192</v>
      </c>
      <c r="C26" s="5" t="s">
        <v>193</v>
      </c>
      <c r="D26" s="5" t="s">
        <v>194</v>
      </c>
      <c r="E26" s="5" t="s">
        <v>195</v>
      </c>
      <c r="F26" s="5" t="s">
        <v>196</v>
      </c>
      <c r="G26" s="6" t="n">
        <v>46254.3368055556</v>
      </c>
      <c r="H26" s="7" t="n">
        <v>600000</v>
      </c>
      <c r="I26" s="8" t="n">
        <v>840000</v>
      </c>
      <c r="J26" s="8" t="n">
        <v>840000</v>
      </c>
      <c r="K26" s="9" t="n">
        <v>0</v>
      </c>
      <c r="L26" s="9" t="s">
        <v>41</v>
      </c>
      <c r="M26" s="9" t="s">
        <v>41</v>
      </c>
      <c r="N26" s="9" t="s">
        <v>140</v>
      </c>
      <c r="O26" s="5" t="s">
        <v>43</v>
      </c>
      <c r="P26" s="5" t="s">
        <v>197</v>
      </c>
      <c r="Q26" s="5" t="s">
        <v>45</v>
      </c>
      <c r="R26" s="5" t="s">
        <v>192</v>
      </c>
      <c r="S26" s="5" t="s">
        <v>198</v>
      </c>
      <c r="T26" s="5" t="s">
        <v>199</v>
      </c>
      <c r="U26" s="5" t="s">
        <v>200</v>
      </c>
      <c r="V26" s="5" t="s">
        <v>201</v>
      </c>
      <c r="W26" s="5"/>
    </row>
    <row r="27" customFormat="false" ht="15" hidden="false" customHeight="false" outlineLevel="0" collapsed="false">
      <c r="A27" s="5" t="n">
        <v>25</v>
      </c>
      <c r="B27" s="5" t="s">
        <v>202</v>
      </c>
      <c r="C27" s="5" t="s">
        <v>203</v>
      </c>
      <c r="D27" s="5" t="s">
        <v>204</v>
      </c>
      <c r="E27" s="5" t="s">
        <v>195</v>
      </c>
      <c r="F27" s="5" t="s">
        <v>205</v>
      </c>
      <c r="G27" s="6" t="n">
        <v>46254.3375</v>
      </c>
      <c r="H27" s="9" t="n">
        <v>0</v>
      </c>
      <c r="I27" s="8" t="n">
        <v>100000</v>
      </c>
      <c r="J27" s="8" t="n">
        <v>100000</v>
      </c>
      <c r="K27" s="9" t="n">
        <v>0</v>
      </c>
      <c r="L27" s="9" t="s">
        <v>41</v>
      </c>
      <c r="M27" s="9" t="s">
        <v>41</v>
      </c>
      <c r="N27" s="9" t="s">
        <v>206</v>
      </c>
      <c r="O27" s="5" t="s">
        <v>43</v>
      </c>
      <c r="P27" s="5" t="s">
        <v>197</v>
      </c>
      <c r="Q27" s="5" t="s">
        <v>45</v>
      </c>
      <c r="R27" s="5" t="s">
        <v>202</v>
      </c>
      <c r="S27" s="5" t="s">
        <v>198</v>
      </c>
      <c r="T27" s="5" t="s">
        <v>207</v>
      </c>
      <c r="U27" s="5" t="s">
        <v>208</v>
      </c>
      <c r="V27" s="5" t="s">
        <v>209</v>
      </c>
      <c r="W27" s="5"/>
    </row>
    <row r="28" customFormat="false" ht="30" hidden="false" customHeight="true" outlineLevel="0" collapsed="false">
      <c r="A28" s="5" t="n">
        <v>26</v>
      </c>
      <c r="B28" s="5" t="s">
        <v>210</v>
      </c>
      <c r="C28" s="5" t="s">
        <v>211</v>
      </c>
      <c r="D28" s="5" t="s">
        <v>212</v>
      </c>
      <c r="E28" s="5" t="s">
        <v>213</v>
      </c>
      <c r="F28" s="5" t="s">
        <v>214</v>
      </c>
      <c r="G28" s="6" t="n">
        <v>46254.3951388889</v>
      </c>
      <c r="H28" s="7" t="n">
        <v>600000</v>
      </c>
      <c r="I28" s="8" t="n">
        <v>840000</v>
      </c>
      <c r="J28" s="8" t="n">
        <v>840000</v>
      </c>
      <c r="K28" s="9" t="n">
        <v>0</v>
      </c>
      <c r="L28" s="9" t="s">
        <v>41</v>
      </c>
      <c r="M28" s="9" t="s">
        <v>41</v>
      </c>
      <c r="N28" s="9" t="s">
        <v>140</v>
      </c>
      <c r="O28" s="5" t="s">
        <v>43</v>
      </c>
      <c r="P28" s="5" t="s">
        <v>215</v>
      </c>
      <c r="Q28" s="5" t="s">
        <v>45</v>
      </c>
      <c r="R28" s="5" t="s">
        <v>210</v>
      </c>
      <c r="S28" s="5" t="s">
        <v>216</v>
      </c>
      <c r="T28" s="5" t="s">
        <v>217</v>
      </c>
      <c r="U28" s="5" t="s">
        <v>218</v>
      </c>
      <c r="V28" s="5" t="s">
        <v>201</v>
      </c>
      <c r="W28" s="5"/>
    </row>
    <row r="29" customFormat="false" ht="30" hidden="false" customHeight="true" outlineLevel="0" collapsed="false">
      <c r="A29" s="5" t="n">
        <v>27</v>
      </c>
      <c r="B29" s="5" t="s">
        <v>219</v>
      </c>
      <c r="C29" s="5" t="s">
        <v>220</v>
      </c>
      <c r="D29" s="5" t="s">
        <v>221</v>
      </c>
      <c r="E29" s="5" t="s">
        <v>120</v>
      </c>
      <c r="F29" s="5" t="s">
        <v>121</v>
      </c>
      <c r="G29" s="6" t="n">
        <v>46258.7625</v>
      </c>
      <c r="H29" s="5"/>
      <c r="I29" s="8" t="n">
        <v>950000</v>
      </c>
      <c r="J29" s="8" t="n">
        <v>950000</v>
      </c>
      <c r="K29" s="9" t="n">
        <v>0</v>
      </c>
      <c r="L29" s="9" t="s">
        <v>41</v>
      </c>
      <c r="M29" s="9" t="s">
        <v>188</v>
      </c>
      <c r="N29" s="9" t="s">
        <v>41</v>
      </c>
      <c r="O29" s="5" t="s">
        <v>84</v>
      </c>
      <c r="P29" s="5" t="s">
        <v>123</v>
      </c>
      <c r="Q29" s="5" t="s">
        <v>45</v>
      </c>
      <c r="R29" s="5" t="s">
        <v>219</v>
      </c>
      <c r="S29" s="5" t="s">
        <v>222</v>
      </c>
      <c r="T29" s="5" t="s">
        <v>223</v>
      </c>
      <c r="U29" s="5" t="s">
        <v>223</v>
      </c>
      <c r="V29" s="5" t="s">
        <v>191</v>
      </c>
      <c r="W29" s="5"/>
    </row>
    <row r="30" customFormat="false" ht="30" hidden="false" customHeight="true" outlineLevel="0" collapsed="false">
      <c r="A30" s="5" t="n">
        <v>28</v>
      </c>
      <c r="B30" s="5" t="s">
        <v>224</v>
      </c>
      <c r="C30" s="5" t="s">
        <v>225</v>
      </c>
      <c r="D30" s="5" t="s">
        <v>225</v>
      </c>
      <c r="E30" s="5" t="s">
        <v>120</v>
      </c>
      <c r="F30" s="5" t="s">
        <v>226</v>
      </c>
      <c r="G30" s="6" t="n">
        <v>46258.7729166667</v>
      </c>
      <c r="H30" s="5"/>
      <c r="I30" s="8" t="n">
        <v>950000</v>
      </c>
      <c r="J30" s="8" t="n">
        <v>950000</v>
      </c>
      <c r="K30" s="9" t="n">
        <v>0</v>
      </c>
      <c r="L30" s="9" t="s">
        <v>41</v>
      </c>
      <c r="M30" s="9" t="s">
        <v>41</v>
      </c>
      <c r="N30" s="9" t="s">
        <v>188</v>
      </c>
      <c r="O30" s="5" t="s">
        <v>84</v>
      </c>
      <c r="P30" s="5" t="s">
        <v>123</v>
      </c>
      <c r="Q30" s="5" t="s">
        <v>45</v>
      </c>
      <c r="R30" s="5" t="s">
        <v>224</v>
      </c>
      <c r="S30" s="5" t="s">
        <v>227</v>
      </c>
      <c r="T30" s="5" t="s">
        <v>228</v>
      </c>
      <c r="U30" s="5" t="s">
        <v>229</v>
      </c>
      <c r="V30" s="5" t="s">
        <v>191</v>
      </c>
      <c r="W30" s="5"/>
    </row>
    <row r="31" customFormat="false" ht="30" hidden="false" customHeight="true" outlineLevel="0" collapsed="false">
      <c r="A31" s="5" t="n">
        <v>29</v>
      </c>
      <c r="B31" s="5" t="s">
        <v>230</v>
      </c>
      <c r="C31" s="5" t="s">
        <v>231</v>
      </c>
      <c r="D31" s="5" t="s">
        <v>232</v>
      </c>
      <c r="E31" s="5" t="s">
        <v>120</v>
      </c>
      <c r="F31" s="5" t="s">
        <v>226</v>
      </c>
      <c r="G31" s="6" t="n">
        <v>46258.7763888889</v>
      </c>
      <c r="H31" s="5"/>
      <c r="I31" s="8" t="n">
        <v>950000</v>
      </c>
      <c r="J31" s="8" t="n">
        <v>950000</v>
      </c>
      <c r="K31" s="9" t="n">
        <v>0</v>
      </c>
      <c r="L31" s="9" t="s">
        <v>41</v>
      </c>
      <c r="M31" s="9" t="s">
        <v>41</v>
      </c>
      <c r="N31" s="9" t="s">
        <v>188</v>
      </c>
      <c r="O31" s="5" t="s">
        <v>84</v>
      </c>
      <c r="P31" s="5" t="s">
        <v>123</v>
      </c>
      <c r="Q31" s="5" t="s">
        <v>45</v>
      </c>
      <c r="R31" s="5" t="s">
        <v>230</v>
      </c>
      <c r="S31" s="5" t="s">
        <v>227</v>
      </c>
      <c r="T31" s="5" t="s">
        <v>228</v>
      </c>
      <c r="U31" s="5" t="s">
        <v>229</v>
      </c>
      <c r="V31" s="5" t="s">
        <v>191</v>
      </c>
      <c r="W31" s="5"/>
    </row>
    <row r="32" customFormat="false" ht="15" hidden="false" customHeight="true" outlineLevel="0" collapsed="false">
      <c r="A32" s="10" t="s">
        <v>233</v>
      </c>
      <c r="B32" s="10"/>
      <c r="C32" s="10"/>
      <c r="D32" s="10"/>
      <c r="E32" s="10"/>
      <c r="F32" s="10"/>
      <c r="G32" s="11"/>
      <c r="H32" s="12" t="n">
        <v>154750000</v>
      </c>
      <c r="I32" s="13" t="n">
        <v>1031103000</v>
      </c>
      <c r="J32" s="13" t="n">
        <v>1031060000</v>
      </c>
      <c r="K32" s="13" t="n">
        <v>43000</v>
      </c>
      <c r="L32" s="11" t="s">
        <v>234</v>
      </c>
      <c r="M32" s="11" t="s">
        <v>235</v>
      </c>
      <c r="N32" s="11" t="s">
        <v>236</v>
      </c>
      <c r="O32" s="14"/>
      <c r="P32" s="14"/>
      <c r="Q32" s="14"/>
      <c r="R32" s="14"/>
      <c r="S32" s="14"/>
      <c r="T32" s="14"/>
      <c r="U32" s="14"/>
      <c r="V32" s="5" t="e">
        <f aca="false">#N/A</f>
        <v>#N/A</v>
      </c>
    </row>
  </sheetData>
  <mergeCells count="3">
    <mergeCell ref="A1:S1"/>
    <mergeCell ref="A32:F32"/>
    <mergeCell ref="O32:U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39"/>
  <sheetViews>
    <sheetView showFormulas="false" showGridLines="true" showRowColHeaders="true" showZeros="true" rightToLeft="false" tabSelected="true" showOutlineSymbols="true" defaultGridColor="true" view="normal" topLeftCell="S13" colorId="64" zoomScale="100" zoomScaleNormal="100" zoomScalePageLayoutView="100" workbookViewId="0">
      <pane xSplit="0" ySplit="2" topLeftCell="A3" activePane="bottomLeft" state="frozen"/>
      <selection pane="topLeft" activeCell="S13" activeCellId="0" sqref="S13"/>
      <selection pane="bottomLeft" activeCell="AA1" activeCellId="0" sqref="A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26"/>
    <col collapsed="false" customWidth="true" hidden="false" outlineLevel="0" max="8" min="7" style="0" width="20"/>
    <col collapsed="false" customWidth="true" hidden="false" outlineLevel="0" max="9" min="9" style="0" width="14"/>
    <col collapsed="false" customWidth="true" hidden="false" outlineLevel="0" max="10" min="10" style="0" width="16"/>
    <col collapsed="false" customWidth="true" hidden="false" outlineLevel="0" max="12" min="11" style="0" width="18"/>
    <col collapsed="false" customWidth="true" hidden="false" outlineLevel="0" max="14" min="13" style="0" width="16"/>
    <col collapsed="false" customWidth="true" hidden="false" outlineLevel="0" max="15" min="15" style="0" width="18"/>
    <col collapsed="false" customWidth="true" hidden="false" outlineLevel="0" max="16" min="16" style="0" width="14"/>
    <col collapsed="false" customWidth="true" hidden="false" outlineLevel="0" max="17" min="17" style="0" width="38"/>
    <col collapsed="false" customWidth="true" hidden="false" outlineLevel="0" max="18" min="18" style="0" width="16"/>
    <col collapsed="false" customWidth="true" hidden="false" outlineLevel="0" max="20" min="19" style="0" width="18"/>
    <col collapsed="false" customWidth="true" hidden="false" outlineLevel="0" max="21" min="21" style="0" width="28"/>
    <col collapsed="false" customWidth="true" hidden="false" outlineLevel="0" max="22" min="22" style="0" width="42"/>
    <col collapsed="false" customWidth="true" hidden="false" outlineLevel="0" max="23" min="23" style="15" width="10"/>
    <col collapsed="false" customWidth="true" hidden="true" outlineLevel="0" max="24" min="24" style="0" width="14"/>
    <col collapsed="false" customWidth="true" hidden="true" outlineLevel="0" max="25" min="25" style="0" width="12"/>
    <col collapsed="false" customWidth="true" hidden="true" outlineLevel="0" max="26" min="26" style="0" width="18"/>
    <col collapsed="false" customWidth="true" hidden="false" outlineLevel="0" max="27" min="27" style="15" width="18"/>
    <col collapsed="false" customWidth="true" hidden="false" outlineLevel="0" max="28" min="28" style="15" width="7.86"/>
    <col collapsed="false" customWidth="true" hidden="false" outlineLevel="0" max="29" min="29" style="15" width="13.86"/>
    <col collapsed="false" customWidth="true" hidden="false" outlineLevel="0" max="30" min="30" style="15" width="12.71"/>
  </cols>
  <sheetData>
    <row r="1" customFormat="false" ht="15" hidden="false" customHeight="true" outlineLevel="0" collapsed="false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="4" customFormat="true" ht="28.35" hidden="false" customHeight="false" outlineLevel="0" collapsed="false">
      <c r="A2" s="17" t="s">
        <v>15</v>
      </c>
      <c r="B2" s="17" t="s">
        <v>21</v>
      </c>
      <c r="C2" s="17" t="s">
        <v>237</v>
      </c>
      <c r="D2" s="17" t="s">
        <v>16</v>
      </c>
      <c r="E2" s="17" t="s">
        <v>17</v>
      </c>
      <c r="F2" s="17" t="s">
        <v>18</v>
      </c>
      <c r="G2" s="17" t="s">
        <v>19</v>
      </c>
      <c r="H2" s="17" t="s">
        <v>20</v>
      </c>
      <c r="I2" s="17" t="s">
        <v>22</v>
      </c>
      <c r="J2" s="17" t="s">
        <v>23</v>
      </c>
      <c r="K2" s="17" t="s">
        <v>24</v>
      </c>
      <c r="L2" s="17" t="s">
        <v>25</v>
      </c>
      <c r="M2" s="17" t="s">
        <v>26</v>
      </c>
      <c r="N2" s="17" t="s">
        <v>27</v>
      </c>
      <c r="O2" s="17" t="s">
        <v>28</v>
      </c>
      <c r="P2" s="17" t="s">
        <v>29</v>
      </c>
      <c r="Q2" s="17" t="s">
        <v>30</v>
      </c>
      <c r="R2" s="17" t="s">
        <v>31</v>
      </c>
      <c r="S2" s="17" t="s">
        <v>32</v>
      </c>
      <c r="T2" s="17" t="s">
        <v>33</v>
      </c>
      <c r="U2" s="17" t="s">
        <v>34</v>
      </c>
      <c r="V2" s="17" t="s">
        <v>35</v>
      </c>
      <c r="W2" s="17" t="s">
        <v>238</v>
      </c>
      <c r="X2" s="17" t="s">
        <v>239</v>
      </c>
      <c r="Y2" s="17" t="s">
        <v>240</v>
      </c>
      <c r="Z2" s="17" t="s">
        <v>241</v>
      </c>
      <c r="AA2" s="17" t="s">
        <v>242</v>
      </c>
    </row>
    <row r="3" customFormat="false" ht="15" hidden="false" customHeight="false" outlineLevel="0" collapsed="false">
      <c r="A3" s="18" t="n">
        <v>1</v>
      </c>
      <c r="B3" s="19" t="n">
        <v>46235</v>
      </c>
      <c r="C3" s="20" t="n">
        <f aca="false">DATE(YEAR(B3),MONTH(B3)-1,1)</f>
        <v>46204</v>
      </c>
      <c r="D3" s="18" t="s">
        <v>36</v>
      </c>
      <c r="E3" s="18" t="s">
        <v>37</v>
      </c>
      <c r="F3" s="18" t="s">
        <v>38</v>
      </c>
      <c r="G3" s="18" t="s">
        <v>39</v>
      </c>
      <c r="H3" s="18" t="s">
        <v>40</v>
      </c>
      <c r="I3" s="21" t="n">
        <v>400000</v>
      </c>
      <c r="J3" s="21" t="n">
        <v>700000</v>
      </c>
      <c r="K3" s="21" t="n">
        <v>700000</v>
      </c>
      <c r="L3" s="21" t="n">
        <v>0</v>
      </c>
      <c r="M3" s="18" t="s">
        <v>41</v>
      </c>
      <c r="N3" s="18" t="s">
        <v>41</v>
      </c>
      <c r="O3" s="18" t="s">
        <v>42</v>
      </c>
      <c r="P3" s="18" t="s">
        <v>43</v>
      </c>
      <c r="Q3" s="18" t="s">
        <v>44</v>
      </c>
      <c r="R3" s="18" t="s">
        <v>45</v>
      </c>
      <c r="S3" s="18" t="s">
        <v>46</v>
      </c>
      <c r="T3" s="18" t="s">
        <v>47</v>
      </c>
      <c r="U3" s="18" t="s">
        <v>48</v>
      </c>
      <c r="V3" s="18" t="s">
        <v>243</v>
      </c>
      <c r="W3" s="22" t="n">
        <v>4</v>
      </c>
      <c r="X3" s="21" t="n">
        <f aca="false">IFERROR(VLOOKUP(TRIM(V3),product_reff,6,FALSE()),0)</f>
        <v>175000</v>
      </c>
      <c r="Y3" s="21" t="n">
        <f aca="false">IFERROR(VLOOKUP(TRIM(V3),product_reff,7,FALSE()),0)</f>
        <v>100000</v>
      </c>
      <c r="Z3" s="21" t="n">
        <f aca="false">W3*X3</f>
        <v>700000</v>
      </c>
      <c r="AA3" s="21" t="n">
        <f aca="false">W3*Y3</f>
        <v>400000</v>
      </c>
    </row>
    <row r="4" customFormat="false" ht="15" hidden="false" customHeight="false" outlineLevel="0" collapsed="false">
      <c r="A4" s="18" t="n">
        <v>2</v>
      </c>
      <c r="B4" s="19" t="n">
        <v>46235.0097222222</v>
      </c>
      <c r="C4" s="20" t="n">
        <f aca="false">DATE(YEAR(B4),MONTH(B4)-1,1)</f>
        <v>46204</v>
      </c>
      <c r="D4" s="18" t="s">
        <v>50</v>
      </c>
      <c r="E4" s="18" t="s">
        <v>51</v>
      </c>
      <c r="F4" s="18" t="s">
        <v>52</v>
      </c>
      <c r="G4" s="18" t="s">
        <v>39</v>
      </c>
      <c r="H4" s="18" t="s">
        <v>40</v>
      </c>
      <c r="I4" s="21" t="n">
        <v>600000</v>
      </c>
      <c r="J4" s="21" t="n">
        <v>1050000</v>
      </c>
      <c r="K4" s="21" t="n">
        <v>1050000</v>
      </c>
      <c r="L4" s="21" t="n">
        <v>0</v>
      </c>
      <c r="M4" s="18" t="s">
        <v>41</v>
      </c>
      <c r="N4" s="18" t="s">
        <v>41</v>
      </c>
      <c r="O4" s="18" t="s">
        <v>53</v>
      </c>
      <c r="P4" s="18" t="s">
        <v>43</v>
      </c>
      <c r="Q4" s="18" t="s">
        <v>54</v>
      </c>
      <c r="R4" s="18" t="s">
        <v>45</v>
      </c>
      <c r="S4" s="18" t="s">
        <v>55</v>
      </c>
      <c r="T4" s="18" t="s">
        <v>52</v>
      </c>
      <c r="U4" s="18" t="s">
        <v>52</v>
      </c>
      <c r="V4" s="18" t="s">
        <v>244</v>
      </c>
      <c r="W4" s="22" t="n">
        <v>5</v>
      </c>
      <c r="X4" s="21" t="n">
        <f aca="false">IFERROR(VLOOKUP(TRIM(V4),product_reff,6,FALSE()),0)</f>
        <v>175000</v>
      </c>
      <c r="Y4" s="21" t="n">
        <f aca="false">IFERROR(VLOOKUP(TRIM(V4),product_reff,7,FALSE()),0)</f>
        <v>100000</v>
      </c>
      <c r="Z4" s="21" t="n">
        <f aca="false">W4*X4</f>
        <v>875000</v>
      </c>
      <c r="AA4" s="21" t="n">
        <f aca="false">W4*Y4</f>
        <v>500000</v>
      </c>
    </row>
    <row r="5" customFormat="false" ht="15" hidden="false" customHeight="false" outlineLevel="0" collapsed="false">
      <c r="A5" s="18" t="n">
        <v>3</v>
      </c>
      <c r="B5" s="19" t="n">
        <v>46235.0097222222</v>
      </c>
      <c r="C5" s="20" t="n">
        <f aca="false">DATE(YEAR(B5),MONTH(B5)-1,1)</f>
        <v>46204</v>
      </c>
      <c r="D5" s="18" t="s">
        <v>50</v>
      </c>
      <c r="E5" s="18" t="s">
        <v>51</v>
      </c>
      <c r="F5" s="18" t="s">
        <v>52</v>
      </c>
      <c r="G5" s="18" t="s">
        <v>39</v>
      </c>
      <c r="H5" s="18" t="s">
        <v>40</v>
      </c>
      <c r="I5" s="21" t="n">
        <v>600000</v>
      </c>
      <c r="J5" s="21" t="n">
        <v>1050000</v>
      </c>
      <c r="K5" s="21" t="n">
        <v>1050000</v>
      </c>
      <c r="L5" s="21" t="n">
        <v>0</v>
      </c>
      <c r="M5" s="18" t="s">
        <v>41</v>
      </c>
      <c r="N5" s="18" t="s">
        <v>41</v>
      </c>
      <c r="O5" s="18" t="s">
        <v>53</v>
      </c>
      <c r="P5" s="18" t="s">
        <v>43</v>
      </c>
      <c r="Q5" s="18" t="s">
        <v>54</v>
      </c>
      <c r="R5" s="18" t="s">
        <v>45</v>
      </c>
      <c r="S5" s="18" t="s">
        <v>55</v>
      </c>
      <c r="T5" s="18" t="s">
        <v>52</v>
      </c>
      <c r="U5" s="18" t="s">
        <v>52</v>
      </c>
      <c r="V5" s="18" t="s">
        <v>243</v>
      </c>
      <c r="W5" s="22" t="n">
        <v>1</v>
      </c>
      <c r="X5" s="21" t="n">
        <f aca="false">IFERROR(VLOOKUP(TRIM(V5),product_reff,6,FALSE()),0)</f>
        <v>175000</v>
      </c>
      <c r="Y5" s="21" t="n">
        <f aca="false">IFERROR(VLOOKUP(TRIM(V5),product_reff,7,FALSE()),0)</f>
        <v>100000</v>
      </c>
      <c r="Z5" s="21" t="n">
        <f aca="false">W5*X5</f>
        <v>175000</v>
      </c>
      <c r="AA5" s="21" t="n">
        <f aca="false">W5*Y5</f>
        <v>100000</v>
      </c>
    </row>
    <row r="6" customFormat="false" ht="15" hidden="false" customHeight="false" outlineLevel="0" collapsed="false">
      <c r="A6" s="18" t="n">
        <v>4</v>
      </c>
      <c r="B6" s="19" t="n">
        <v>46235.0104166667</v>
      </c>
      <c r="C6" s="20" t="n">
        <f aca="false">DATE(YEAR(B6),MONTH(B6)-1,1)</f>
        <v>46204</v>
      </c>
      <c r="D6" s="18" t="s">
        <v>57</v>
      </c>
      <c r="E6" s="18" t="s">
        <v>58</v>
      </c>
      <c r="F6" s="18" t="s">
        <v>59</v>
      </c>
      <c r="G6" s="18" t="s">
        <v>39</v>
      </c>
      <c r="H6" s="18" t="s">
        <v>40</v>
      </c>
      <c r="I6" s="21" t="n">
        <v>500000</v>
      </c>
      <c r="J6" s="21" t="n">
        <v>875000</v>
      </c>
      <c r="K6" s="21" t="n">
        <v>875000</v>
      </c>
      <c r="L6" s="21" t="n">
        <v>0</v>
      </c>
      <c r="M6" s="18" t="s">
        <v>41</v>
      </c>
      <c r="N6" s="18" t="s">
        <v>41</v>
      </c>
      <c r="O6" s="18" t="s">
        <v>60</v>
      </c>
      <c r="P6" s="18" t="s">
        <v>43</v>
      </c>
      <c r="Q6" s="18" t="s">
        <v>54</v>
      </c>
      <c r="R6" s="18" t="s">
        <v>45</v>
      </c>
      <c r="S6" s="18" t="s">
        <v>55</v>
      </c>
      <c r="T6" s="18" t="s">
        <v>61</v>
      </c>
      <c r="U6" s="18" t="s">
        <v>62</v>
      </c>
      <c r="V6" s="18" t="s">
        <v>244</v>
      </c>
      <c r="W6" s="22" t="n">
        <v>5</v>
      </c>
      <c r="X6" s="21" t="n">
        <f aca="false">IFERROR(VLOOKUP(TRIM(V6),product_reff,6,FALSE()),0)</f>
        <v>175000</v>
      </c>
      <c r="Y6" s="21" t="n">
        <f aca="false">IFERROR(VLOOKUP(TRIM(V6),product_reff,7,FALSE()),0)</f>
        <v>100000</v>
      </c>
      <c r="Z6" s="21" t="n">
        <f aca="false">W6*X6</f>
        <v>875000</v>
      </c>
      <c r="AA6" s="21" t="n">
        <f aca="false">W6*Y6</f>
        <v>500000</v>
      </c>
    </row>
    <row r="7" customFormat="false" ht="15" hidden="false" customHeight="false" outlineLevel="0" collapsed="false">
      <c r="A7" s="18" t="n">
        <v>5</v>
      </c>
      <c r="B7" s="19" t="n">
        <v>46235.0131944444</v>
      </c>
      <c r="C7" s="20" t="n">
        <f aca="false">DATE(YEAR(B7),MONTH(B7)-1,1)</f>
        <v>46204</v>
      </c>
      <c r="D7" s="18" t="s">
        <v>64</v>
      </c>
      <c r="E7" s="18" t="s">
        <v>65</v>
      </c>
      <c r="F7" s="18" t="s">
        <v>52</v>
      </c>
      <c r="G7" s="18" t="s">
        <v>39</v>
      </c>
      <c r="H7" s="18" t="s">
        <v>40</v>
      </c>
      <c r="I7" s="21" t="n">
        <v>500000</v>
      </c>
      <c r="J7" s="21" t="n">
        <v>750000</v>
      </c>
      <c r="K7" s="21" t="n">
        <v>750000</v>
      </c>
      <c r="L7" s="21" t="n">
        <v>0</v>
      </c>
      <c r="M7" s="18" t="s">
        <v>41</v>
      </c>
      <c r="N7" s="18" t="s">
        <v>41</v>
      </c>
      <c r="O7" s="18" t="s">
        <v>66</v>
      </c>
      <c r="P7" s="18" t="s">
        <v>43</v>
      </c>
      <c r="Q7" s="18" t="s">
        <v>54</v>
      </c>
      <c r="R7" s="18" t="s">
        <v>45</v>
      </c>
      <c r="S7" s="18" t="s">
        <v>55</v>
      </c>
      <c r="T7" s="18" t="s">
        <v>52</v>
      </c>
      <c r="U7" s="18" t="s">
        <v>52</v>
      </c>
      <c r="V7" s="18" t="s">
        <v>245</v>
      </c>
      <c r="W7" s="22" t="n">
        <v>1</v>
      </c>
      <c r="X7" s="21" t="n">
        <f aca="false">IFERROR(VLOOKUP(TRIM(V7),product_reff,6,FALSE()),0)</f>
        <v>750000</v>
      </c>
      <c r="Y7" s="21" t="n">
        <f aca="false">IFERROR(VLOOKUP(TRIM(V7),product_reff,7,FALSE()),0)</f>
        <v>500000</v>
      </c>
      <c r="Z7" s="21" t="n">
        <f aca="false">W7*X7</f>
        <v>750000</v>
      </c>
      <c r="AA7" s="21" t="n">
        <f aca="false">W7*Y7</f>
        <v>500000</v>
      </c>
    </row>
    <row r="8" customFormat="false" ht="15" hidden="false" customHeight="false" outlineLevel="0" collapsed="false">
      <c r="A8" s="18" t="n">
        <v>6</v>
      </c>
      <c r="B8" s="19" t="n">
        <v>46235.1520833333</v>
      </c>
      <c r="C8" s="20" t="n">
        <f aca="false">DATE(YEAR(B8),MONTH(B8)-1,1)</f>
        <v>46204</v>
      </c>
      <c r="D8" s="18" t="s">
        <v>68</v>
      </c>
      <c r="E8" s="18" t="s">
        <v>69</v>
      </c>
      <c r="F8" s="18" t="s">
        <v>70</v>
      </c>
      <c r="G8" s="18" t="s">
        <v>71</v>
      </c>
      <c r="H8" s="18" t="s">
        <v>72</v>
      </c>
      <c r="I8" s="21" t="n">
        <v>300000</v>
      </c>
      <c r="J8" s="21" t="n">
        <v>420000</v>
      </c>
      <c r="K8" s="21" t="n">
        <v>420000</v>
      </c>
      <c r="L8" s="21" t="n">
        <v>0</v>
      </c>
      <c r="M8" s="18" t="s">
        <v>41</v>
      </c>
      <c r="N8" s="18" t="s">
        <v>41</v>
      </c>
      <c r="O8" s="18" t="s">
        <v>73</v>
      </c>
      <c r="P8" s="18" t="s">
        <v>43</v>
      </c>
      <c r="Q8" s="18" t="s">
        <v>74</v>
      </c>
      <c r="R8" s="18" t="s">
        <v>45</v>
      </c>
      <c r="S8" s="18" t="s">
        <v>75</v>
      </c>
      <c r="T8" s="18" t="s">
        <v>76</v>
      </c>
      <c r="U8" s="18" t="s">
        <v>77</v>
      </c>
      <c r="V8" s="18" t="s">
        <v>246</v>
      </c>
      <c r="W8" s="22" t="n">
        <v>1</v>
      </c>
      <c r="X8" s="21" t="n">
        <f aca="false">IFERROR(VLOOKUP(TRIM(V8),product_reff,6,FALSE()),0)</f>
        <v>420000</v>
      </c>
      <c r="Y8" s="21" t="n">
        <f aca="false">IFERROR(VLOOKUP(TRIM(V8),product_reff,7,FALSE()),0)</f>
        <v>300000</v>
      </c>
      <c r="Z8" s="21" t="n">
        <f aca="false">W8*X8</f>
        <v>420000</v>
      </c>
      <c r="AA8" s="21" t="n">
        <f aca="false">W8*Y8</f>
        <v>300000</v>
      </c>
    </row>
    <row r="9" customFormat="false" ht="15" hidden="false" customHeight="false" outlineLevel="0" collapsed="false">
      <c r="A9" s="18" t="n">
        <v>7</v>
      </c>
      <c r="B9" s="19" t="n">
        <v>46235.2902777778</v>
      </c>
      <c r="C9" s="20" t="n">
        <f aca="false">DATE(YEAR(B9),MONTH(B9)-1,1)</f>
        <v>46204</v>
      </c>
      <c r="D9" s="18" t="s">
        <v>79</v>
      </c>
      <c r="E9" s="18" t="s">
        <v>80</v>
      </c>
      <c r="F9" s="18" t="s">
        <v>81</v>
      </c>
      <c r="G9" s="18" t="s">
        <v>71</v>
      </c>
      <c r="H9" s="18" t="s">
        <v>82</v>
      </c>
      <c r="I9" s="21"/>
      <c r="J9" s="21" t="n">
        <v>1750000</v>
      </c>
      <c r="K9" s="21" t="n">
        <v>1750000</v>
      </c>
      <c r="L9" s="21" t="n">
        <v>0</v>
      </c>
      <c r="M9" s="18" t="s">
        <v>41</v>
      </c>
      <c r="N9" s="18" t="s">
        <v>41</v>
      </c>
      <c r="O9" s="18" t="s">
        <v>83</v>
      </c>
      <c r="P9" s="18" t="s">
        <v>84</v>
      </c>
      <c r="Q9" s="18" t="s">
        <v>74</v>
      </c>
      <c r="R9" s="18" t="s">
        <v>45</v>
      </c>
      <c r="S9" s="18" t="s">
        <v>75</v>
      </c>
      <c r="T9" s="18" t="s">
        <v>85</v>
      </c>
      <c r="U9" s="18" t="s">
        <v>81</v>
      </c>
      <c r="V9" s="18" t="s">
        <v>247</v>
      </c>
      <c r="W9" s="22" t="n">
        <v>1</v>
      </c>
      <c r="X9" s="21" t="n">
        <f aca="false">IFERROR(VLOOKUP(TRIM(V9),product_reff,6,FALSE()),0)</f>
        <v>1750000</v>
      </c>
      <c r="Y9" s="21" t="n">
        <f aca="false">IFERROR(VLOOKUP(TRIM(V9),product_reff,7,FALSE()),0)</f>
        <v>0</v>
      </c>
      <c r="Z9" s="21" t="n">
        <f aca="false">W9*X9</f>
        <v>1750000</v>
      </c>
      <c r="AA9" s="21" t="n">
        <f aca="false">W9*Y9</f>
        <v>0</v>
      </c>
    </row>
    <row r="10" customFormat="false" ht="15" hidden="false" customHeight="false" outlineLevel="0" collapsed="false">
      <c r="A10" s="18" t="n">
        <v>8</v>
      </c>
      <c r="B10" s="19" t="n">
        <v>46235.3180555556</v>
      </c>
      <c r="C10" s="20" t="n">
        <f aca="false">DATE(YEAR(B10),MONTH(B10)-1,1)</f>
        <v>46204</v>
      </c>
      <c r="D10" s="18" t="s">
        <v>87</v>
      </c>
      <c r="E10" s="18" t="s">
        <v>88</v>
      </c>
      <c r="F10" s="18" t="s">
        <v>89</v>
      </c>
      <c r="G10" s="18" t="s">
        <v>71</v>
      </c>
      <c r="H10" s="18" t="s">
        <v>90</v>
      </c>
      <c r="I10" s="21" t="n">
        <v>800000</v>
      </c>
      <c r="J10" s="21" t="n">
        <v>1170000</v>
      </c>
      <c r="K10" s="21" t="n">
        <v>1170000</v>
      </c>
      <c r="L10" s="21" t="n">
        <v>0</v>
      </c>
      <c r="M10" s="18" t="s">
        <v>41</v>
      </c>
      <c r="N10" s="18" t="s">
        <v>41</v>
      </c>
      <c r="O10" s="18" t="s">
        <v>91</v>
      </c>
      <c r="P10" s="18" t="s">
        <v>43</v>
      </c>
      <c r="Q10" s="18" t="s">
        <v>92</v>
      </c>
      <c r="R10" s="18" t="s">
        <v>45</v>
      </c>
      <c r="S10" s="18" t="s">
        <v>93</v>
      </c>
      <c r="T10" s="18" t="s">
        <v>94</v>
      </c>
      <c r="U10" s="18" t="s">
        <v>95</v>
      </c>
      <c r="V10" s="18" t="s">
        <v>246</v>
      </c>
      <c r="W10" s="22" t="n">
        <v>1</v>
      </c>
      <c r="X10" s="21" t="n">
        <f aca="false">IFERROR(VLOOKUP(TRIM(V10),product_reff,6,FALSE()),0)</f>
        <v>420000</v>
      </c>
      <c r="Y10" s="21" t="n">
        <f aca="false">IFERROR(VLOOKUP(TRIM(V10),product_reff,7,FALSE()),0)</f>
        <v>300000</v>
      </c>
      <c r="Z10" s="21" t="n">
        <f aca="false">W10*X10</f>
        <v>420000</v>
      </c>
      <c r="AA10" s="21" t="n">
        <f aca="false">W10*Y10</f>
        <v>300000</v>
      </c>
    </row>
    <row r="11" customFormat="false" ht="15" hidden="false" customHeight="false" outlineLevel="0" collapsed="false">
      <c r="A11" s="18" t="n">
        <v>9</v>
      </c>
      <c r="B11" s="19" t="n">
        <v>46235.3180555556</v>
      </c>
      <c r="C11" s="20" t="n">
        <f aca="false">DATE(YEAR(B11),MONTH(B11)-1,1)</f>
        <v>46204</v>
      </c>
      <c r="D11" s="18" t="s">
        <v>87</v>
      </c>
      <c r="E11" s="18" t="s">
        <v>88</v>
      </c>
      <c r="F11" s="18" t="s">
        <v>89</v>
      </c>
      <c r="G11" s="18" t="s">
        <v>71</v>
      </c>
      <c r="H11" s="18" t="s">
        <v>90</v>
      </c>
      <c r="I11" s="21" t="n">
        <v>800000</v>
      </c>
      <c r="J11" s="21" t="n">
        <v>1170000</v>
      </c>
      <c r="K11" s="21" t="n">
        <v>1170000</v>
      </c>
      <c r="L11" s="21" t="n">
        <v>0</v>
      </c>
      <c r="M11" s="18" t="s">
        <v>41</v>
      </c>
      <c r="N11" s="18" t="s">
        <v>41</v>
      </c>
      <c r="O11" s="18" t="s">
        <v>91</v>
      </c>
      <c r="P11" s="18" t="s">
        <v>43</v>
      </c>
      <c r="Q11" s="18" t="s">
        <v>92</v>
      </c>
      <c r="R11" s="18" t="s">
        <v>45</v>
      </c>
      <c r="S11" s="18" t="s">
        <v>93</v>
      </c>
      <c r="T11" s="18" t="s">
        <v>94</v>
      </c>
      <c r="U11" s="18" t="s">
        <v>95</v>
      </c>
      <c r="V11" s="18" t="s">
        <v>245</v>
      </c>
      <c r="W11" s="22" t="n">
        <v>1</v>
      </c>
      <c r="X11" s="21" t="n">
        <f aca="false">IFERROR(VLOOKUP(TRIM(V11),product_reff,6,FALSE()),0)</f>
        <v>750000</v>
      </c>
      <c r="Y11" s="21" t="n">
        <f aca="false">IFERROR(VLOOKUP(TRIM(V11),product_reff,7,FALSE()),0)</f>
        <v>500000</v>
      </c>
      <c r="Z11" s="21" t="n">
        <f aca="false">W11*X11</f>
        <v>750000</v>
      </c>
      <c r="AA11" s="21" t="n">
        <f aca="false">W11*Y11</f>
        <v>500000</v>
      </c>
    </row>
    <row r="12" customFormat="false" ht="15" hidden="false" customHeight="false" outlineLevel="0" collapsed="false">
      <c r="A12" s="18" t="n">
        <v>10</v>
      </c>
      <c r="B12" s="19" t="n">
        <v>46235.3243055556</v>
      </c>
      <c r="C12" s="20" t="n">
        <f aca="false">DATE(YEAR(B12),MONTH(B12)-1,1)</f>
        <v>46204</v>
      </c>
      <c r="D12" s="18" t="s">
        <v>97</v>
      </c>
      <c r="E12" s="18" t="s">
        <v>98</v>
      </c>
      <c r="F12" s="18" t="s">
        <v>99</v>
      </c>
      <c r="G12" s="18" t="s">
        <v>71</v>
      </c>
      <c r="H12" s="18" t="s">
        <v>90</v>
      </c>
      <c r="I12" s="21" t="n">
        <v>500000</v>
      </c>
      <c r="J12" s="21" t="n">
        <v>750000</v>
      </c>
      <c r="K12" s="21" t="n">
        <v>750000</v>
      </c>
      <c r="L12" s="21" t="n">
        <v>0</v>
      </c>
      <c r="M12" s="18" t="s">
        <v>41</v>
      </c>
      <c r="N12" s="18" t="s">
        <v>41</v>
      </c>
      <c r="O12" s="18" t="s">
        <v>66</v>
      </c>
      <c r="P12" s="18" t="s">
        <v>43</v>
      </c>
      <c r="Q12" s="18" t="s">
        <v>92</v>
      </c>
      <c r="R12" s="18" t="s">
        <v>45</v>
      </c>
      <c r="S12" s="18" t="s">
        <v>93</v>
      </c>
      <c r="T12" s="18" t="s">
        <v>100</v>
      </c>
      <c r="U12" s="18" t="s">
        <v>101</v>
      </c>
      <c r="V12" s="18" t="s">
        <v>245</v>
      </c>
      <c r="W12" s="22" t="n">
        <v>1</v>
      </c>
      <c r="X12" s="21" t="n">
        <f aca="false">IFERROR(VLOOKUP(TRIM(V12),product_reff,6,FALSE()),0)</f>
        <v>750000</v>
      </c>
      <c r="Y12" s="21" t="n">
        <f aca="false">IFERROR(VLOOKUP(TRIM(V12),product_reff,7,FALSE()),0)</f>
        <v>500000</v>
      </c>
      <c r="Z12" s="21" t="n">
        <f aca="false">W12*X12</f>
        <v>750000</v>
      </c>
      <c r="AA12" s="21" t="n">
        <f aca="false">W12*Y12</f>
        <v>500000</v>
      </c>
    </row>
    <row r="13" customFormat="false" ht="15" hidden="false" customHeight="false" outlineLevel="0" collapsed="false">
      <c r="A13" s="18" t="n">
        <v>11</v>
      </c>
      <c r="B13" s="19" t="n">
        <v>46235.3263888889</v>
      </c>
      <c r="C13" s="20" t="n">
        <f aca="false">DATE(YEAR(B13),MONTH(B13)-1,1)</f>
        <v>46204</v>
      </c>
      <c r="D13" s="18" t="s">
        <v>102</v>
      </c>
      <c r="E13" s="18" t="s">
        <v>94</v>
      </c>
      <c r="F13" s="18" t="s">
        <v>95</v>
      </c>
      <c r="G13" s="18" t="s">
        <v>71</v>
      </c>
      <c r="H13" s="18" t="s">
        <v>90</v>
      </c>
      <c r="I13" s="21" t="n">
        <v>800000</v>
      </c>
      <c r="J13" s="21" t="n">
        <v>1170000</v>
      </c>
      <c r="K13" s="21" t="n">
        <v>1170000</v>
      </c>
      <c r="L13" s="21" t="n">
        <v>0</v>
      </c>
      <c r="M13" s="18" t="s">
        <v>41</v>
      </c>
      <c r="N13" s="18" t="s">
        <v>41</v>
      </c>
      <c r="O13" s="18" t="s">
        <v>91</v>
      </c>
      <c r="P13" s="18" t="s">
        <v>43</v>
      </c>
      <c r="Q13" s="18" t="s">
        <v>92</v>
      </c>
      <c r="R13" s="18" t="s">
        <v>45</v>
      </c>
      <c r="S13" s="18" t="s">
        <v>93</v>
      </c>
      <c r="T13" s="18" t="s">
        <v>103</v>
      </c>
      <c r="U13" s="18" t="s">
        <v>104</v>
      </c>
      <c r="V13" s="18" t="s">
        <v>248</v>
      </c>
      <c r="W13" s="22" t="n">
        <v>1</v>
      </c>
      <c r="X13" s="21" t="n">
        <f aca="false">IFERROR(VLOOKUP(TRIM(V13),product_reff,6,FALSE()),0)</f>
        <v>420000</v>
      </c>
      <c r="Y13" s="21" t="n">
        <f aca="false">IFERROR(VLOOKUP(TRIM(V13),product_reff,7,FALSE()),0)</f>
        <v>300000</v>
      </c>
      <c r="Z13" s="21" t="n">
        <f aca="false">W13*X13</f>
        <v>420000</v>
      </c>
      <c r="AA13" s="21" t="n">
        <f aca="false">W13*Y13</f>
        <v>300000</v>
      </c>
    </row>
    <row r="14" customFormat="false" ht="15" hidden="false" customHeight="false" outlineLevel="0" collapsed="false">
      <c r="A14" s="18" t="n">
        <v>12</v>
      </c>
      <c r="B14" s="19" t="n">
        <v>46235.3263888889</v>
      </c>
      <c r="C14" s="20" t="n">
        <f aca="false">DATE(YEAR(B14),MONTH(B14)-1,1)</f>
        <v>46204</v>
      </c>
      <c r="D14" s="18" t="s">
        <v>102</v>
      </c>
      <c r="E14" s="18" t="s">
        <v>94</v>
      </c>
      <c r="F14" s="18" t="s">
        <v>95</v>
      </c>
      <c r="G14" s="18" t="s">
        <v>71</v>
      </c>
      <c r="H14" s="18" t="s">
        <v>90</v>
      </c>
      <c r="I14" s="21" t="n">
        <v>800000</v>
      </c>
      <c r="J14" s="21" t="n">
        <v>1170000</v>
      </c>
      <c r="K14" s="21" t="n">
        <v>1170000</v>
      </c>
      <c r="L14" s="21" t="n">
        <v>0</v>
      </c>
      <c r="M14" s="18" t="s">
        <v>41</v>
      </c>
      <c r="N14" s="18" t="s">
        <v>41</v>
      </c>
      <c r="O14" s="18" t="s">
        <v>91</v>
      </c>
      <c r="P14" s="18" t="s">
        <v>43</v>
      </c>
      <c r="Q14" s="18" t="s">
        <v>92</v>
      </c>
      <c r="R14" s="18" t="s">
        <v>45</v>
      </c>
      <c r="S14" s="18" t="s">
        <v>93</v>
      </c>
      <c r="T14" s="18" t="s">
        <v>103</v>
      </c>
      <c r="U14" s="18" t="s">
        <v>104</v>
      </c>
      <c r="V14" s="18" t="s">
        <v>245</v>
      </c>
      <c r="W14" s="22" t="n">
        <v>1</v>
      </c>
      <c r="X14" s="21" t="n">
        <f aca="false">IFERROR(VLOOKUP(TRIM(V14),product_reff,6,FALSE()),0)</f>
        <v>750000</v>
      </c>
      <c r="Y14" s="21" t="n">
        <f aca="false">IFERROR(VLOOKUP(TRIM(V14),product_reff,7,FALSE()),0)</f>
        <v>500000</v>
      </c>
      <c r="Z14" s="21" t="n">
        <f aca="false">W14*X14</f>
        <v>750000</v>
      </c>
      <c r="AA14" s="21" t="n">
        <f aca="false">W14*Y14</f>
        <v>500000</v>
      </c>
    </row>
    <row r="15" customFormat="false" ht="15" hidden="false" customHeight="false" outlineLevel="0" collapsed="false">
      <c r="A15" s="18" t="n">
        <v>13</v>
      </c>
      <c r="B15" s="19" t="n">
        <v>46236.5777777778</v>
      </c>
      <c r="C15" s="20" t="n">
        <f aca="false">DATE(YEAR(B15),MONTH(B15)-1,1)</f>
        <v>46204</v>
      </c>
      <c r="D15" s="18" t="s">
        <v>106</v>
      </c>
      <c r="E15" s="18" t="s">
        <v>107</v>
      </c>
      <c r="F15" s="18" t="s">
        <v>108</v>
      </c>
      <c r="G15" s="18" t="s">
        <v>109</v>
      </c>
      <c r="H15" s="18" t="s">
        <v>110</v>
      </c>
      <c r="I15" s="21" t="n">
        <v>700000</v>
      </c>
      <c r="J15" s="21" t="n">
        <v>1015000</v>
      </c>
      <c r="K15" s="21" t="n">
        <v>1015000</v>
      </c>
      <c r="L15" s="21" t="n">
        <v>0</v>
      </c>
      <c r="M15" s="18" t="s">
        <v>41</v>
      </c>
      <c r="N15" s="18" t="s">
        <v>41</v>
      </c>
      <c r="O15" s="18" t="s">
        <v>111</v>
      </c>
      <c r="P15" s="18" t="s">
        <v>43</v>
      </c>
      <c r="Q15" s="18" t="s">
        <v>112</v>
      </c>
      <c r="R15" s="18" t="s">
        <v>45</v>
      </c>
      <c r="S15" s="18" t="s">
        <v>113</v>
      </c>
      <c r="T15" s="18" t="s">
        <v>114</v>
      </c>
      <c r="U15" s="18" t="s">
        <v>115</v>
      </c>
      <c r="V15" s="18" t="s">
        <v>248</v>
      </c>
      <c r="W15" s="22" t="n">
        <v>2</v>
      </c>
      <c r="X15" s="21" t="n">
        <f aca="false">IFERROR(VLOOKUP(TRIM(V15),product_reff,6,FALSE()),0)</f>
        <v>420000</v>
      </c>
      <c r="Y15" s="21" t="n">
        <f aca="false">IFERROR(VLOOKUP(TRIM(V15),product_reff,7,FALSE()),0)</f>
        <v>300000</v>
      </c>
      <c r="Z15" s="21" t="n">
        <f aca="false">W15*X15</f>
        <v>840000</v>
      </c>
      <c r="AA15" s="21" t="n">
        <f aca="false">W15*Y15</f>
        <v>600000</v>
      </c>
    </row>
    <row r="16" customFormat="false" ht="30" hidden="false" customHeight="true" outlineLevel="0" collapsed="false">
      <c r="A16" s="18" t="n">
        <v>14</v>
      </c>
      <c r="B16" s="19" t="n">
        <v>46236.5777777778</v>
      </c>
      <c r="C16" s="20" t="n">
        <f aca="false">DATE(YEAR(B16),MONTH(B16)-1,1)</f>
        <v>46204</v>
      </c>
      <c r="D16" s="18" t="s">
        <v>106</v>
      </c>
      <c r="E16" s="18" t="s">
        <v>107</v>
      </c>
      <c r="F16" s="18" t="s">
        <v>108</v>
      </c>
      <c r="G16" s="18" t="s">
        <v>109</v>
      </c>
      <c r="H16" s="18" t="s">
        <v>110</v>
      </c>
      <c r="I16" s="21" t="n">
        <v>700000</v>
      </c>
      <c r="J16" s="21" t="n">
        <v>1015000</v>
      </c>
      <c r="K16" s="21" t="n">
        <v>1015000</v>
      </c>
      <c r="L16" s="21" t="n">
        <v>0</v>
      </c>
      <c r="M16" s="18" t="s">
        <v>41</v>
      </c>
      <c r="N16" s="18" t="s">
        <v>41</v>
      </c>
      <c r="O16" s="18" t="s">
        <v>111</v>
      </c>
      <c r="P16" s="18" t="s">
        <v>43</v>
      </c>
      <c r="Q16" s="18" t="s">
        <v>112</v>
      </c>
      <c r="R16" s="18" t="s">
        <v>45</v>
      </c>
      <c r="S16" s="18" t="s">
        <v>113</v>
      </c>
      <c r="T16" s="18" t="s">
        <v>114</v>
      </c>
      <c r="U16" s="18" t="s">
        <v>115</v>
      </c>
      <c r="V16" s="18" t="s">
        <v>244</v>
      </c>
      <c r="W16" s="22" t="n">
        <v>1</v>
      </c>
      <c r="X16" s="21" t="n">
        <f aca="false">IFERROR(VLOOKUP(TRIM(V16),product_reff,6,FALSE()),0)</f>
        <v>175000</v>
      </c>
      <c r="Y16" s="21" t="n">
        <f aca="false">IFERROR(VLOOKUP(TRIM(V16),product_reff,7,FALSE()),0)</f>
        <v>100000</v>
      </c>
      <c r="Z16" s="21" t="n">
        <f aca="false">W16*X16</f>
        <v>175000</v>
      </c>
      <c r="AA16" s="21" t="n">
        <f aca="false">W16*Y16</f>
        <v>100000</v>
      </c>
    </row>
    <row r="17" customFormat="false" ht="30" hidden="false" customHeight="true" outlineLevel="0" collapsed="false">
      <c r="A17" s="18" t="n">
        <v>15</v>
      </c>
      <c r="B17" s="19" t="n">
        <v>46236.6701388889</v>
      </c>
      <c r="C17" s="20" t="n">
        <f aca="false">DATE(YEAR(B17),MONTH(B17)-1,1)</f>
        <v>46204</v>
      </c>
      <c r="D17" s="18" t="s">
        <v>117</v>
      </c>
      <c r="E17" s="18" t="s">
        <v>118</v>
      </c>
      <c r="F17" s="18" t="s">
        <v>119</v>
      </c>
      <c r="G17" s="18" t="s">
        <v>120</v>
      </c>
      <c r="H17" s="18" t="s">
        <v>121</v>
      </c>
      <c r="I17" s="21"/>
      <c r="J17" s="21" t="n">
        <v>4900000</v>
      </c>
      <c r="K17" s="21" t="n">
        <v>4900000</v>
      </c>
      <c r="L17" s="21" t="n">
        <v>0</v>
      </c>
      <c r="M17" s="18" t="s">
        <v>41</v>
      </c>
      <c r="N17" s="18" t="s">
        <v>122</v>
      </c>
      <c r="O17" s="18" t="s">
        <v>41</v>
      </c>
      <c r="P17" s="18" t="s">
        <v>84</v>
      </c>
      <c r="Q17" s="18" t="s">
        <v>123</v>
      </c>
      <c r="R17" s="18" t="s">
        <v>45</v>
      </c>
      <c r="S17" s="18" t="s">
        <v>124</v>
      </c>
      <c r="T17" s="18" t="s">
        <v>125</v>
      </c>
      <c r="U17" s="18" t="s">
        <v>126</v>
      </c>
      <c r="V17" s="18" t="s">
        <v>249</v>
      </c>
      <c r="W17" s="22" t="n">
        <v>1</v>
      </c>
      <c r="X17" s="21" t="n">
        <f aca="false">IFERROR(VLOOKUP(TRIM(V17),product_reff,6,FALSE()),0)</f>
        <v>4900000</v>
      </c>
      <c r="Y17" s="21" t="n">
        <f aca="false">IFERROR(VLOOKUP(TRIM(V17),product_reff,7,FALSE()),0)</f>
        <v>0</v>
      </c>
      <c r="Z17" s="21" t="n">
        <f aca="false">W17*X17</f>
        <v>4900000</v>
      </c>
      <c r="AA17" s="21" t="n">
        <f aca="false">W17*Y17</f>
        <v>0</v>
      </c>
    </row>
    <row r="18" customFormat="false" ht="30" hidden="false" customHeight="true" outlineLevel="0" collapsed="false">
      <c r="A18" s="18" t="n">
        <v>16</v>
      </c>
      <c r="B18" s="19" t="n">
        <v>46236.7597222222</v>
      </c>
      <c r="C18" s="20" t="n">
        <f aca="false">DATE(YEAR(B18),MONTH(B18)-1,1)</f>
        <v>46204</v>
      </c>
      <c r="D18" s="18" t="s">
        <v>128</v>
      </c>
      <c r="E18" s="18" t="s">
        <v>129</v>
      </c>
      <c r="F18" s="18" t="s">
        <v>130</v>
      </c>
      <c r="G18" s="18" t="s">
        <v>71</v>
      </c>
      <c r="H18" s="18" t="s">
        <v>131</v>
      </c>
      <c r="I18" s="21"/>
      <c r="J18" s="21" t="n">
        <v>1750000</v>
      </c>
      <c r="K18" s="21" t="n">
        <v>1750000</v>
      </c>
      <c r="L18" s="21" t="n">
        <v>0</v>
      </c>
      <c r="M18" s="18" t="s">
        <v>41</v>
      </c>
      <c r="N18" s="18" t="s">
        <v>41</v>
      </c>
      <c r="O18" s="18" t="s">
        <v>83</v>
      </c>
      <c r="P18" s="18" t="s">
        <v>84</v>
      </c>
      <c r="Q18" s="18" t="s">
        <v>92</v>
      </c>
      <c r="R18" s="18" t="s">
        <v>45</v>
      </c>
      <c r="S18" s="18" t="s">
        <v>93</v>
      </c>
      <c r="T18" s="18" t="s">
        <v>132</v>
      </c>
      <c r="U18" s="18" t="s">
        <v>133</v>
      </c>
      <c r="V18" s="18" t="s">
        <v>247</v>
      </c>
      <c r="W18" s="22" t="n">
        <v>1</v>
      </c>
      <c r="X18" s="21" t="n">
        <f aca="false">IFERROR(VLOOKUP(TRIM(V18),product_reff,6,FALSE()),0)</f>
        <v>1750000</v>
      </c>
      <c r="Y18" s="21" t="n">
        <f aca="false">IFERROR(VLOOKUP(TRIM(V18),product_reff,7,FALSE()),0)</f>
        <v>0</v>
      </c>
      <c r="Z18" s="21" t="n">
        <f aca="false">W18*X18</f>
        <v>1750000</v>
      </c>
      <c r="AA18" s="21" t="n">
        <f aca="false">W18*Y18</f>
        <v>0</v>
      </c>
    </row>
    <row r="19" customFormat="false" ht="30" hidden="false" customHeight="true" outlineLevel="0" collapsed="false">
      <c r="A19" s="18" t="n">
        <v>17</v>
      </c>
      <c r="B19" s="19" t="n">
        <v>46236.7659722222</v>
      </c>
      <c r="C19" s="20" t="n">
        <f aca="false">DATE(YEAR(B19),MONTH(B19)-1,1)</f>
        <v>46204</v>
      </c>
      <c r="D19" s="18" t="s">
        <v>134</v>
      </c>
      <c r="E19" s="18" t="s">
        <v>94</v>
      </c>
      <c r="F19" s="18" t="s">
        <v>95</v>
      </c>
      <c r="G19" s="18" t="s">
        <v>71</v>
      </c>
      <c r="H19" s="18" t="s">
        <v>90</v>
      </c>
      <c r="I19" s="21" t="n">
        <v>500000</v>
      </c>
      <c r="J19" s="21" t="n">
        <v>770000</v>
      </c>
      <c r="K19" s="21" t="n">
        <v>770000</v>
      </c>
      <c r="L19" s="21" t="n">
        <v>0</v>
      </c>
      <c r="M19" s="18" t="s">
        <v>41</v>
      </c>
      <c r="N19" s="18" t="s">
        <v>41</v>
      </c>
      <c r="O19" s="18" t="s">
        <v>135</v>
      </c>
      <c r="P19" s="18" t="s">
        <v>43</v>
      </c>
      <c r="Q19" s="18" t="s">
        <v>136</v>
      </c>
      <c r="R19" s="18" t="s">
        <v>45</v>
      </c>
      <c r="S19" s="18" t="s">
        <v>137</v>
      </c>
      <c r="T19" s="18" t="s">
        <v>103</v>
      </c>
      <c r="U19" s="18" t="s">
        <v>104</v>
      </c>
      <c r="V19" s="18" t="s">
        <v>248</v>
      </c>
      <c r="W19" s="22" t="n">
        <v>1</v>
      </c>
      <c r="X19" s="21" t="n">
        <f aca="false">IFERROR(VLOOKUP(TRIM(V19),product_reff,6,FALSE()),0)</f>
        <v>420000</v>
      </c>
      <c r="Y19" s="21" t="n">
        <f aca="false">IFERROR(VLOOKUP(TRIM(V19),product_reff,7,FALSE()),0)</f>
        <v>300000</v>
      </c>
      <c r="Z19" s="21" t="n">
        <f aca="false">W19*X19</f>
        <v>420000</v>
      </c>
      <c r="AA19" s="21" t="n">
        <f aca="false">W19*Y19</f>
        <v>300000</v>
      </c>
    </row>
    <row r="20" customFormat="false" ht="30" hidden="false" customHeight="true" outlineLevel="0" collapsed="false">
      <c r="A20" s="18" t="n">
        <v>18</v>
      </c>
      <c r="B20" s="19" t="n">
        <v>46236.7659722222</v>
      </c>
      <c r="C20" s="20" t="n">
        <f aca="false">DATE(YEAR(B20),MONTH(B20)-1,1)</f>
        <v>46204</v>
      </c>
      <c r="D20" s="18" t="s">
        <v>134</v>
      </c>
      <c r="E20" s="18" t="s">
        <v>94</v>
      </c>
      <c r="F20" s="18" t="s">
        <v>95</v>
      </c>
      <c r="G20" s="18" t="s">
        <v>71</v>
      </c>
      <c r="H20" s="18" t="s">
        <v>90</v>
      </c>
      <c r="I20" s="21" t="n">
        <v>500000</v>
      </c>
      <c r="J20" s="21" t="n">
        <v>770000</v>
      </c>
      <c r="K20" s="21" t="n">
        <v>770000</v>
      </c>
      <c r="L20" s="21" t="n">
        <v>0</v>
      </c>
      <c r="M20" s="18" t="s">
        <v>41</v>
      </c>
      <c r="N20" s="18" t="s">
        <v>41</v>
      </c>
      <c r="O20" s="18" t="s">
        <v>135</v>
      </c>
      <c r="P20" s="18" t="s">
        <v>43</v>
      </c>
      <c r="Q20" s="18" t="s">
        <v>136</v>
      </c>
      <c r="R20" s="18" t="s">
        <v>45</v>
      </c>
      <c r="S20" s="18" t="s">
        <v>137</v>
      </c>
      <c r="T20" s="18" t="s">
        <v>103</v>
      </c>
      <c r="U20" s="18" t="s">
        <v>104</v>
      </c>
      <c r="V20" s="18" t="s">
        <v>250</v>
      </c>
      <c r="W20" s="22" t="n">
        <v>2</v>
      </c>
      <c r="X20" s="21" t="n">
        <f aca="false">IFERROR(VLOOKUP(TRIM(V20),product_reff,6,FALSE()),0)</f>
        <v>175000</v>
      </c>
      <c r="Y20" s="21" t="n">
        <f aca="false">IFERROR(VLOOKUP(TRIM(V20),product_reff,7,FALSE()),0)</f>
        <v>100000</v>
      </c>
      <c r="Z20" s="21" t="n">
        <f aca="false">W20*X20</f>
        <v>350000</v>
      </c>
      <c r="AA20" s="21" t="n">
        <f aca="false">W20*Y20</f>
        <v>200000</v>
      </c>
    </row>
    <row r="21" customFormat="false" ht="30" hidden="false" customHeight="true" outlineLevel="0" collapsed="false">
      <c r="A21" s="18" t="n">
        <v>19</v>
      </c>
      <c r="B21" s="19" t="n">
        <v>46236.7722222222</v>
      </c>
      <c r="C21" s="20" t="n">
        <f aca="false">DATE(YEAR(B21),MONTH(B21)-1,1)</f>
        <v>46204</v>
      </c>
      <c r="D21" s="18" t="s">
        <v>139</v>
      </c>
      <c r="E21" s="18" t="s">
        <v>100</v>
      </c>
      <c r="F21" s="18" t="s">
        <v>101</v>
      </c>
      <c r="G21" s="18" t="s">
        <v>71</v>
      </c>
      <c r="H21" s="18" t="s">
        <v>90</v>
      </c>
      <c r="I21" s="21" t="n">
        <v>600000</v>
      </c>
      <c r="J21" s="21" t="n">
        <v>840000</v>
      </c>
      <c r="K21" s="21" t="n">
        <v>840000</v>
      </c>
      <c r="L21" s="21" t="n">
        <v>0</v>
      </c>
      <c r="M21" s="18" t="s">
        <v>41</v>
      </c>
      <c r="N21" s="18" t="s">
        <v>41</v>
      </c>
      <c r="O21" s="18" t="s">
        <v>140</v>
      </c>
      <c r="P21" s="18" t="s">
        <v>43</v>
      </c>
      <c r="Q21" s="18" t="s">
        <v>136</v>
      </c>
      <c r="R21" s="18" t="s">
        <v>45</v>
      </c>
      <c r="S21" s="18" t="s">
        <v>137</v>
      </c>
      <c r="T21" s="18" t="s">
        <v>94</v>
      </c>
      <c r="U21" s="18" t="s">
        <v>95</v>
      </c>
      <c r="V21" s="18" t="s">
        <v>246</v>
      </c>
      <c r="W21" s="22" t="n">
        <v>2</v>
      </c>
      <c r="X21" s="21" t="n">
        <f aca="false">IFERROR(VLOOKUP(TRIM(V21),product_reff,6,FALSE()),0)</f>
        <v>420000</v>
      </c>
      <c r="Y21" s="21" t="n">
        <f aca="false">IFERROR(VLOOKUP(TRIM(V21),product_reff,7,FALSE()),0)</f>
        <v>300000</v>
      </c>
      <c r="Z21" s="21" t="n">
        <f aca="false">W21*X21</f>
        <v>840000</v>
      </c>
      <c r="AA21" s="21" t="n">
        <f aca="false">W21*Y21</f>
        <v>600000</v>
      </c>
    </row>
    <row r="22" customFormat="false" ht="30" hidden="false" customHeight="true" outlineLevel="0" collapsed="false">
      <c r="A22" s="18" t="n">
        <v>20</v>
      </c>
      <c r="B22" s="19" t="n">
        <v>46236.8055555556</v>
      </c>
      <c r="C22" s="20" t="n">
        <f aca="false">DATE(YEAR(B22),MONTH(B22)-1,1)</f>
        <v>46204</v>
      </c>
      <c r="D22" s="18" t="s">
        <v>142</v>
      </c>
      <c r="E22" s="18" t="s">
        <v>88</v>
      </c>
      <c r="F22" s="18" t="s">
        <v>89</v>
      </c>
      <c r="G22" s="18" t="s">
        <v>71</v>
      </c>
      <c r="H22" s="18" t="s">
        <v>90</v>
      </c>
      <c r="I22" s="21" t="n">
        <v>800000</v>
      </c>
      <c r="J22" s="21" t="n">
        <v>1170000</v>
      </c>
      <c r="K22" s="21" t="n">
        <v>1170000</v>
      </c>
      <c r="L22" s="21" t="n">
        <v>0</v>
      </c>
      <c r="M22" s="18" t="s">
        <v>41</v>
      </c>
      <c r="N22" s="18" t="s">
        <v>41</v>
      </c>
      <c r="O22" s="18" t="s">
        <v>91</v>
      </c>
      <c r="P22" s="18" t="s">
        <v>43</v>
      </c>
      <c r="Q22" s="18" t="s">
        <v>92</v>
      </c>
      <c r="R22" s="18" t="s">
        <v>45</v>
      </c>
      <c r="S22" s="18" t="s">
        <v>93</v>
      </c>
      <c r="T22" s="18" t="s">
        <v>94</v>
      </c>
      <c r="U22" s="18" t="s">
        <v>95</v>
      </c>
      <c r="V22" s="18" t="s">
        <v>246</v>
      </c>
      <c r="W22" s="22" t="n">
        <v>1</v>
      </c>
      <c r="X22" s="21" t="n">
        <f aca="false">IFERROR(VLOOKUP(TRIM(V22),product_reff,6,FALSE()),0)</f>
        <v>420000</v>
      </c>
      <c r="Y22" s="21" t="n">
        <f aca="false">IFERROR(VLOOKUP(TRIM(V22),product_reff,7,FALSE()),0)</f>
        <v>300000</v>
      </c>
      <c r="Z22" s="21" t="n">
        <f aca="false">W22*X22</f>
        <v>420000</v>
      </c>
      <c r="AA22" s="21" t="n">
        <f aca="false">W22*Y22</f>
        <v>300000</v>
      </c>
    </row>
    <row r="23" customFormat="false" ht="15" hidden="false" customHeight="false" outlineLevel="0" collapsed="false">
      <c r="A23" s="18" t="n">
        <v>21</v>
      </c>
      <c r="B23" s="19" t="n">
        <v>46236.8055555556</v>
      </c>
      <c r="C23" s="20" t="n">
        <f aca="false">DATE(YEAR(B23),MONTH(B23)-1,1)</f>
        <v>46204</v>
      </c>
      <c r="D23" s="18" t="s">
        <v>142</v>
      </c>
      <c r="E23" s="18" t="s">
        <v>88</v>
      </c>
      <c r="F23" s="18" t="s">
        <v>89</v>
      </c>
      <c r="G23" s="18" t="s">
        <v>71</v>
      </c>
      <c r="H23" s="18" t="s">
        <v>90</v>
      </c>
      <c r="I23" s="21" t="n">
        <v>800000</v>
      </c>
      <c r="J23" s="21" t="n">
        <v>1170000</v>
      </c>
      <c r="K23" s="21" t="n">
        <v>1170000</v>
      </c>
      <c r="L23" s="21" t="n">
        <v>0</v>
      </c>
      <c r="M23" s="18" t="s">
        <v>41</v>
      </c>
      <c r="N23" s="18" t="s">
        <v>41</v>
      </c>
      <c r="O23" s="18" t="s">
        <v>91</v>
      </c>
      <c r="P23" s="18" t="s">
        <v>43</v>
      </c>
      <c r="Q23" s="18" t="s">
        <v>92</v>
      </c>
      <c r="R23" s="18" t="s">
        <v>45</v>
      </c>
      <c r="S23" s="18" t="s">
        <v>93</v>
      </c>
      <c r="T23" s="18" t="s">
        <v>94</v>
      </c>
      <c r="U23" s="18" t="s">
        <v>95</v>
      </c>
      <c r="V23" s="18" t="s">
        <v>245</v>
      </c>
      <c r="W23" s="22" t="n">
        <v>1</v>
      </c>
      <c r="X23" s="21" t="n">
        <f aca="false">IFERROR(VLOOKUP(TRIM(V23),product_reff,6,FALSE()),0)</f>
        <v>750000</v>
      </c>
      <c r="Y23" s="21" t="n">
        <f aca="false">IFERROR(VLOOKUP(TRIM(V23),product_reff,7,FALSE()),0)</f>
        <v>500000</v>
      </c>
      <c r="Z23" s="21" t="n">
        <f aca="false">W23*X23</f>
        <v>750000</v>
      </c>
      <c r="AA23" s="21" t="n">
        <f aca="false">W23*Y23</f>
        <v>500000</v>
      </c>
    </row>
    <row r="24" customFormat="false" ht="30" hidden="false" customHeight="true" outlineLevel="0" collapsed="false">
      <c r="A24" s="18" t="n">
        <v>22</v>
      </c>
      <c r="B24" s="19" t="n">
        <v>46237.4520833333</v>
      </c>
      <c r="C24" s="20" t="n">
        <f aca="false">DATE(YEAR(B24),MONTH(B24)-1,1)</f>
        <v>46204</v>
      </c>
      <c r="D24" s="18" t="s">
        <v>143</v>
      </c>
      <c r="E24" s="18" t="s">
        <v>144</v>
      </c>
      <c r="F24" s="18" t="s">
        <v>145</v>
      </c>
      <c r="G24" s="18" t="s">
        <v>39</v>
      </c>
      <c r="H24" s="18" t="s">
        <v>40</v>
      </c>
      <c r="I24" s="21" t="n">
        <v>500000</v>
      </c>
      <c r="J24" s="21" t="n">
        <v>700000</v>
      </c>
      <c r="K24" s="21" t="n">
        <v>700000</v>
      </c>
      <c r="L24" s="21" t="n">
        <v>0</v>
      </c>
      <c r="M24" s="18" t="s">
        <v>41</v>
      </c>
      <c r="N24" s="18" t="s">
        <v>41</v>
      </c>
      <c r="O24" s="18" t="s">
        <v>42</v>
      </c>
      <c r="P24" s="18" t="s">
        <v>43</v>
      </c>
      <c r="Q24" s="18" t="s">
        <v>146</v>
      </c>
      <c r="R24" s="18" t="s">
        <v>45</v>
      </c>
      <c r="S24" s="18" t="s">
        <v>147</v>
      </c>
      <c r="T24" s="18" t="s">
        <v>148</v>
      </c>
      <c r="U24" s="18" t="s">
        <v>149</v>
      </c>
      <c r="V24" s="18" t="s">
        <v>251</v>
      </c>
      <c r="W24" s="22" t="n">
        <v>1</v>
      </c>
      <c r="X24" s="21" t="n">
        <f aca="false">IFERROR(VLOOKUP(TRIM(V24),product_reff,6,FALSE()),0)</f>
        <v>700000</v>
      </c>
      <c r="Y24" s="21" t="n">
        <f aca="false">IFERROR(VLOOKUP(TRIM(V24),product_reff,7,FALSE()),0)</f>
        <v>500000</v>
      </c>
      <c r="Z24" s="21" t="n">
        <f aca="false">W24*X24</f>
        <v>700000</v>
      </c>
      <c r="AA24" s="21" t="n">
        <f aca="false">W24*Y24</f>
        <v>500000</v>
      </c>
    </row>
    <row r="25" customFormat="false" ht="15" hidden="false" customHeight="false" outlineLevel="0" collapsed="false">
      <c r="A25" s="18" t="n">
        <v>23</v>
      </c>
      <c r="B25" s="19" t="n">
        <v>46237.4527777778</v>
      </c>
      <c r="C25" s="20" t="n">
        <f aca="false">DATE(YEAR(B25),MONTH(B25)-1,1)</f>
        <v>46204</v>
      </c>
      <c r="D25" s="18" t="s">
        <v>151</v>
      </c>
      <c r="E25" s="18" t="s">
        <v>148</v>
      </c>
      <c r="F25" s="18" t="s">
        <v>149</v>
      </c>
      <c r="G25" s="18" t="s">
        <v>39</v>
      </c>
      <c r="H25" s="18" t="s">
        <v>40</v>
      </c>
      <c r="I25" s="21" t="n">
        <v>500000</v>
      </c>
      <c r="J25" s="21" t="n">
        <v>750000</v>
      </c>
      <c r="K25" s="21" t="n">
        <v>750000</v>
      </c>
      <c r="L25" s="21" t="n">
        <v>0</v>
      </c>
      <c r="M25" s="18" t="s">
        <v>41</v>
      </c>
      <c r="N25" s="18" t="s">
        <v>41</v>
      </c>
      <c r="O25" s="18" t="s">
        <v>66</v>
      </c>
      <c r="P25" s="18" t="s">
        <v>43</v>
      </c>
      <c r="Q25" s="18" t="s">
        <v>146</v>
      </c>
      <c r="R25" s="18" t="s">
        <v>45</v>
      </c>
      <c r="S25" s="18" t="s">
        <v>147</v>
      </c>
      <c r="T25" s="18" t="s">
        <v>152</v>
      </c>
      <c r="U25" s="18" t="s">
        <v>153</v>
      </c>
      <c r="V25" s="18" t="s">
        <v>245</v>
      </c>
      <c r="W25" s="22" t="n">
        <v>1</v>
      </c>
      <c r="X25" s="21" t="n">
        <f aca="false">IFERROR(VLOOKUP(TRIM(V25),product_reff,6,FALSE()),0)</f>
        <v>750000</v>
      </c>
      <c r="Y25" s="21" t="n">
        <f aca="false">IFERROR(VLOOKUP(TRIM(V25),product_reff,7,FALSE()),0)</f>
        <v>500000</v>
      </c>
      <c r="Z25" s="21" t="n">
        <f aca="false">W25*X25</f>
        <v>750000</v>
      </c>
      <c r="AA25" s="21" t="n">
        <f aca="false">W25*Y25</f>
        <v>500000</v>
      </c>
    </row>
    <row r="26" customFormat="false" ht="30" hidden="false" customHeight="true" outlineLevel="0" collapsed="false">
      <c r="A26" s="18" t="n">
        <v>24</v>
      </c>
      <c r="B26" s="19" t="n">
        <v>46237.4534722222</v>
      </c>
      <c r="C26" s="20" t="n">
        <f aca="false">DATE(YEAR(B26),MONTH(B26)-1,1)</f>
        <v>46204</v>
      </c>
      <c r="D26" s="18" t="s">
        <v>154</v>
      </c>
      <c r="E26" s="18" t="s">
        <v>155</v>
      </c>
      <c r="F26" s="18" t="s">
        <v>156</v>
      </c>
      <c r="G26" s="18" t="s">
        <v>157</v>
      </c>
      <c r="H26" s="18" t="s">
        <v>158</v>
      </c>
      <c r="I26" s="21" t="n">
        <v>600000</v>
      </c>
      <c r="J26" s="21" t="n">
        <v>840000</v>
      </c>
      <c r="K26" s="21" t="n">
        <v>840000</v>
      </c>
      <c r="L26" s="21" t="n">
        <v>0</v>
      </c>
      <c r="M26" s="18" t="s">
        <v>41</v>
      </c>
      <c r="N26" s="18" t="s">
        <v>41</v>
      </c>
      <c r="O26" s="18" t="s">
        <v>140</v>
      </c>
      <c r="P26" s="18" t="s">
        <v>43</v>
      </c>
      <c r="Q26" s="18" t="s">
        <v>146</v>
      </c>
      <c r="R26" s="18" t="s">
        <v>45</v>
      </c>
      <c r="S26" s="18" t="s">
        <v>147</v>
      </c>
      <c r="T26" s="18" t="s">
        <v>152</v>
      </c>
      <c r="U26" s="18" t="s">
        <v>153</v>
      </c>
      <c r="V26" s="18" t="s">
        <v>248</v>
      </c>
      <c r="W26" s="22" t="n">
        <v>2</v>
      </c>
      <c r="X26" s="21" t="n">
        <f aca="false">IFERROR(VLOOKUP(TRIM(V26),product_reff,6,FALSE()),0)</f>
        <v>420000</v>
      </c>
      <c r="Y26" s="21" t="n">
        <f aca="false">IFERROR(VLOOKUP(TRIM(V26),product_reff,7,FALSE()),0)</f>
        <v>300000</v>
      </c>
      <c r="Z26" s="21" t="n">
        <f aca="false">W26*X26</f>
        <v>840000</v>
      </c>
      <c r="AA26" s="21" t="n">
        <f aca="false">W26*Y26</f>
        <v>600000</v>
      </c>
    </row>
    <row r="27" customFormat="false" ht="30" hidden="false" customHeight="true" outlineLevel="0" collapsed="false">
      <c r="A27" s="18" t="n">
        <v>25</v>
      </c>
      <c r="B27" s="19" t="n">
        <v>46237.5819444444</v>
      </c>
      <c r="C27" s="20" t="n">
        <f aca="false">DATE(YEAR(B27),MONTH(B27)-1,1)</f>
        <v>46204</v>
      </c>
      <c r="D27" s="18" t="s">
        <v>160</v>
      </c>
      <c r="E27" s="18" t="s">
        <v>161</v>
      </c>
      <c r="F27" s="18" t="s">
        <v>162</v>
      </c>
      <c r="G27" s="18" t="s">
        <v>157</v>
      </c>
      <c r="H27" s="18" t="s">
        <v>158</v>
      </c>
      <c r="I27" s="21" t="n">
        <v>800000</v>
      </c>
      <c r="J27" s="21" t="n">
        <v>1120000</v>
      </c>
      <c r="K27" s="21" t="n">
        <v>1120000</v>
      </c>
      <c r="L27" s="21" t="n">
        <v>0</v>
      </c>
      <c r="M27" s="18" t="s">
        <v>41</v>
      </c>
      <c r="N27" s="18" t="s">
        <v>41</v>
      </c>
      <c r="O27" s="18" t="s">
        <v>163</v>
      </c>
      <c r="P27" s="18" t="s">
        <v>43</v>
      </c>
      <c r="Q27" s="18" t="s">
        <v>146</v>
      </c>
      <c r="R27" s="18" t="s">
        <v>45</v>
      </c>
      <c r="S27" s="18" t="s">
        <v>147</v>
      </c>
      <c r="T27" s="18" t="s">
        <v>152</v>
      </c>
      <c r="U27" s="18" t="s">
        <v>153</v>
      </c>
      <c r="V27" s="18" t="s">
        <v>248</v>
      </c>
      <c r="W27" s="22" t="n">
        <v>1</v>
      </c>
      <c r="X27" s="21" t="n">
        <f aca="false">IFERROR(VLOOKUP(TRIM(V27),product_reff,6,FALSE()),0)</f>
        <v>420000</v>
      </c>
      <c r="Y27" s="21" t="n">
        <f aca="false">IFERROR(VLOOKUP(TRIM(V27),product_reff,7,FALSE()),0)</f>
        <v>300000</v>
      </c>
      <c r="Z27" s="21" t="n">
        <f aca="false">W27*X27</f>
        <v>420000</v>
      </c>
      <c r="AA27" s="21" t="n">
        <f aca="false">W27*Y27</f>
        <v>300000</v>
      </c>
    </row>
    <row r="28" customFormat="false" ht="15" hidden="false" customHeight="false" outlineLevel="0" collapsed="false">
      <c r="A28" s="18" t="n">
        <v>26</v>
      </c>
      <c r="B28" s="19" t="n">
        <v>46237.5819444444</v>
      </c>
      <c r="C28" s="20" t="n">
        <f aca="false">DATE(YEAR(B28),MONTH(B28)-1,1)</f>
        <v>46204</v>
      </c>
      <c r="D28" s="18" t="s">
        <v>160</v>
      </c>
      <c r="E28" s="18" t="s">
        <v>161</v>
      </c>
      <c r="F28" s="18" t="s">
        <v>162</v>
      </c>
      <c r="G28" s="18" t="s">
        <v>157</v>
      </c>
      <c r="H28" s="18" t="s">
        <v>158</v>
      </c>
      <c r="I28" s="21" t="n">
        <v>800000</v>
      </c>
      <c r="J28" s="21" t="n">
        <v>1120000</v>
      </c>
      <c r="K28" s="21" t="n">
        <v>1120000</v>
      </c>
      <c r="L28" s="21" t="n">
        <v>0</v>
      </c>
      <c r="M28" s="18" t="s">
        <v>41</v>
      </c>
      <c r="N28" s="18" t="s">
        <v>41</v>
      </c>
      <c r="O28" s="18" t="s">
        <v>163</v>
      </c>
      <c r="P28" s="18" t="s">
        <v>43</v>
      </c>
      <c r="Q28" s="18" t="s">
        <v>146</v>
      </c>
      <c r="R28" s="18" t="s">
        <v>45</v>
      </c>
      <c r="S28" s="18" t="s">
        <v>147</v>
      </c>
      <c r="T28" s="18" t="s">
        <v>152</v>
      </c>
      <c r="U28" s="18" t="s">
        <v>153</v>
      </c>
      <c r="V28" s="18" t="s">
        <v>251</v>
      </c>
      <c r="W28" s="22" t="n">
        <v>1</v>
      </c>
      <c r="X28" s="21" t="n">
        <f aca="false">IFERROR(VLOOKUP(TRIM(V28),product_reff,6,FALSE()),0)</f>
        <v>700000</v>
      </c>
      <c r="Y28" s="21" t="n">
        <f aca="false">IFERROR(VLOOKUP(TRIM(V28),product_reff,7,FALSE()),0)</f>
        <v>500000</v>
      </c>
      <c r="Z28" s="21" t="n">
        <f aca="false">W28*X28</f>
        <v>700000</v>
      </c>
      <c r="AA28" s="21" t="n">
        <f aca="false">W28*Y28</f>
        <v>500000</v>
      </c>
    </row>
    <row r="29" customFormat="false" ht="15" hidden="false" customHeight="false" outlineLevel="0" collapsed="false">
      <c r="A29" s="18" t="n">
        <v>27</v>
      </c>
      <c r="B29" s="19" t="n">
        <v>46237.5826388889</v>
      </c>
      <c r="C29" s="20" t="n">
        <f aca="false">DATE(YEAR(B29),MONTH(B29)-1,1)</f>
        <v>46204</v>
      </c>
      <c r="D29" s="18" t="s">
        <v>165</v>
      </c>
      <c r="E29" s="18" t="s">
        <v>166</v>
      </c>
      <c r="F29" s="18" t="s">
        <v>156</v>
      </c>
      <c r="G29" s="18" t="s">
        <v>157</v>
      </c>
      <c r="H29" s="18" t="s">
        <v>158</v>
      </c>
      <c r="I29" s="21" t="n">
        <v>500000</v>
      </c>
      <c r="J29" s="21" t="n">
        <v>700000</v>
      </c>
      <c r="K29" s="21" t="n">
        <v>700000</v>
      </c>
      <c r="L29" s="21" t="n">
        <v>0</v>
      </c>
      <c r="M29" s="18" t="s">
        <v>41</v>
      </c>
      <c r="N29" s="18" t="s">
        <v>41</v>
      </c>
      <c r="O29" s="18" t="s">
        <v>42</v>
      </c>
      <c r="P29" s="18" t="s">
        <v>43</v>
      </c>
      <c r="Q29" s="18" t="s">
        <v>146</v>
      </c>
      <c r="R29" s="18" t="s">
        <v>45</v>
      </c>
      <c r="S29" s="18" t="s">
        <v>147</v>
      </c>
      <c r="T29" s="18" t="s">
        <v>152</v>
      </c>
      <c r="U29" s="18" t="s">
        <v>153</v>
      </c>
      <c r="V29" s="18" t="s">
        <v>251</v>
      </c>
      <c r="W29" s="22" t="n">
        <v>1</v>
      </c>
      <c r="X29" s="21" t="n">
        <f aca="false">IFERROR(VLOOKUP(TRIM(V29),product_reff,6,FALSE()),0)</f>
        <v>700000</v>
      </c>
      <c r="Y29" s="21" t="n">
        <f aca="false">IFERROR(VLOOKUP(TRIM(V29),product_reff,7,FALSE()),0)</f>
        <v>500000</v>
      </c>
      <c r="Z29" s="21" t="n">
        <f aca="false">W29*X29</f>
        <v>700000</v>
      </c>
      <c r="AA29" s="21" t="n">
        <f aca="false">W29*Y29</f>
        <v>500000</v>
      </c>
    </row>
    <row r="30" customFormat="false" ht="30" hidden="false" customHeight="true" outlineLevel="0" collapsed="false">
      <c r="A30" s="18" t="n">
        <v>28</v>
      </c>
      <c r="B30" s="19" t="n">
        <v>46253.7659722222</v>
      </c>
      <c r="C30" s="20" t="n">
        <f aca="false">DATE(YEAR(B30),MONTH(B30)-1,1)</f>
        <v>46204</v>
      </c>
      <c r="D30" s="18" t="s">
        <v>167</v>
      </c>
      <c r="E30" s="18" t="s">
        <v>168</v>
      </c>
      <c r="F30" s="18" t="s">
        <v>169</v>
      </c>
      <c r="G30" s="18" t="s">
        <v>71</v>
      </c>
      <c r="H30" s="18" t="s">
        <v>82</v>
      </c>
      <c r="I30" s="21" t="n">
        <v>500000</v>
      </c>
      <c r="J30" s="21" t="n">
        <v>750000</v>
      </c>
      <c r="K30" s="21" t="n">
        <v>750000</v>
      </c>
      <c r="L30" s="21" t="n">
        <v>0</v>
      </c>
      <c r="M30" s="18" t="s">
        <v>41</v>
      </c>
      <c r="N30" s="18" t="s">
        <v>41</v>
      </c>
      <c r="O30" s="18" t="s">
        <v>66</v>
      </c>
      <c r="P30" s="18" t="s">
        <v>43</v>
      </c>
      <c r="Q30" s="18" t="s">
        <v>170</v>
      </c>
      <c r="R30" s="18" t="s">
        <v>45</v>
      </c>
      <c r="S30" s="18" t="s">
        <v>171</v>
      </c>
      <c r="T30" s="18" t="s">
        <v>172</v>
      </c>
      <c r="U30" s="18" t="s">
        <v>173</v>
      </c>
      <c r="V30" s="18" t="s">
        <v>252</v>
      </c>
      <c r="W30" s="22" t="n">
        <v>1</v>
      </c>
      <c r="X30" s="21" t="n">
        <f aca="false">IFERROR(VLOOKUP(TRIM(V30),product_reff,6,FALSE()),0)</f>
        <v>750000</v>
      </c>
      <c r="Y30" s="21" t="n">
        <f aca="false">IFERROR(VLOOKUP(TRIM(V30),product_reff,7,FALSE()),0)</f>
        <v>500000</v>
      </c>
      <c r="Z30" s="21" t="n">
        <f aca="false">W30*X30</f>
        <v>750000</v>
      </c>
      <c r="AA30" s="21" t="n">
        <f aca="false">W30*Y30</f>
        <v>500000</v>
      </c>
    </row>
    <row r="31" customFormat="false" ht="15" hidden="false" customHeight="false" outlineLevel="0" collapsed="false">
      <c r="A31" s="18" t="n">
        <v>29</v>
      </c>
      <c r="B31" s="19" t="n">
        <v>46253.7666666667</v>
      </c>
      <c r="C31" s="20" t="n">
        <f aca="false">DATE(YEAR(B31),MONTH(B31)-1,1)</f>
        <v>46204</v>
      </c>
      <c r="D31" s="18" t="s">
        <v>175</v>
      </c>
      <c r="E31" s="18" t="s">
        <v>176</v>
      </c>
      <c r="F31" s="18" t="s">
        <v>177</v>
      </c>
      <c r="G31" s="18" t="s">
        <v>178</v>
      </c>
      <c r="H31" s="18" t="s">
        <v>179</v>
      </c>
      <c r="I31" s="21"/>
      <c r="J31" s="21" t="n">
        <v>1750000</v>
      </c>
      <c r="K31" s="21" t="n">
        <v>1750000</v>
      </c>
      <c r="L31" s="21" t="n">
        <v>0</v>
      </c>
      <c r="M31" s="18" t="s">
        <v>41</v>
      </c>
      <c r="N31" s="18" t="s">
        <v>41</v>
      </c>
      <c r="O31" s="18" t="s">
        <v>83</v>
      </c>
      <c r="P31" s="18" t="s">
        <v>84</v>
      </c>
      <c r="Q31" s="18" t="s">
        <v>180</v>
      </c>
      <c r="R31" s="18" t="s">
        <v>45</v>
      </c>
      <c r="S31" s="18" t="s">
        <v>181</v>
      </c>
      <c r="T31" s="18" t="s">
        <v>182</v>
      </c>
      <c r="U31" s="18" t="s">
        <v>183</v>
      </c>
      <c r="V31" s="18" t="s">
        <v>253</v>
      </c>
      <c r="W31" s="22" t="n">
        <v>1</v>
      </c>
      <c r="X31" s="21" t="n">
        <f aca="false">IFERROR(VLOOKUP(TRIM(V31),product_reff,6,FALSE()),0)</f>
        <v>1750000</v>
      </c>
      <c r="Y31" s="21" t="n">
        <f aca="false">IFERROR(VLOOKUP(TRIM(V31),product_reff,7,FALSE()),0)</f>
        <v>0</v>
      </c>
      <c r="Z31" s="21" t="n">
        <f aca="false">W31*X31</f>
        <v>1750000</v>
      </c>
      <c r="AA31" s="21" t="n">
        <f aca="false">W31*Y31</f>
        <v>0</v>
      </c>
    </row>
    <row r="32" customFormat="false" ht="15" hidden="false" customHeight="false" outlineLevel="0" collapsed="false">
      <c r="A32" s="18" t="n">
        <v>30</v>
      </c>
      <c r="B32" s="19" t="n">
        <v>46253.7791666667</v>
      </c>
      <c r="C32" s="20" t="n">
        <f aca="false">DATE(YEAR(B32),MONTH(B32)-1,1)</f>
        <v>46204</v>
      </c>
      <c r="D32" s="18" t="s">
        <v>185</v>
      </c>
      <c r="E32" s="18" t="s">
        <v>186</v>
      </c>
      <c r="F32" s="18" t="s">
        <v>187</v>
      </c>
      <c r="G32" s="18" t="s">
        <v>178</v>
      </c>
      <c r="H32" s="18" t="s">
        <v>179</v>
      </c>
      <c r="I32" s="21"/>
      <c r="J32" s="21" t="n">
        <v>950000</v>
      </c>
      <c r="K32" s="21" t="n">
        <v>950000</v>
      </c>
      <c r="L32" s="21" t="n">
        <v>0</v>
      </c>
      <c r="M32" s="18" t="s">
        <v>41</v>
      </c>
      <c r="N32" s="18" t="s">
        <v>41</v>
      </c>
      <c r="O32" s="18" t="s">
        <v>188</v>
      </c>
      <c r="P32" s="18" t="s">
        <v>84</v>
      </c>
      <c r="Q32" s="18" t="s">
        <v>180</v>
      </c>
      <c r="R32" s="18" t="s">
        <v>45</v>
      </c>
      <c r="S32" s="18" t="s">
        <v>181</v>
      </c>
      <c r="T32" s="18" t="s">
        <v>189</v>
      </c>
      <c r="U32" s="18" t="s">
        <v>190</v>
      </c>
      <c r="V32" s="18" t="s">
        <v>254</v>
      </c>
      <c r="W32" s="22" t="n">
        <v>1</v>
      </c>
      <c r="X32" s="21" t="n">
        <f aca="false">IFERROR(VLOOKUP(TRIM(V32),product_reff,6,FALSE()),0)</f>
        <v>950000</v>
      </c>
      <c r="Y32" s="21" t="n">
        <f aca="false">IFERROR(VLOOKUP(TRIM(V32),product_reff,7,FALSE()),0)</f>
        <v>0</v>
      </c>
      <c r="Z32" s="21" t="n">
        <f aca="false">W32*X32</f>
        <v>950000</v>
      </c>
      <c r="AA32" s="21" t="n">
        <f aca="false">W32*Y32</f>
        <v>0</v>
      </c>
    </row>
    <row r="33" customFormat="false" ht="15" hidden="false" customHeight="false" outlineLevel="0" collapsed="false">
      <c r="A33" s="18" t="n">
        <v>31</v>
      </c>
      <c r="B33" s="19" t="n">
        <v>46254.3368055556</v>
      </c>
      <c r="C33" s="20" t="n">
        <f aca="false">DATE(YEAR(B33),MONTH(B33)-1,1)</f>
        <v>46204</v>
      </c>
      <c r="D33" s="18" t="s">
        <v>192</v>
      </c>
      <c r="E33" s="18" t="s">
        <v>193</v>
      </c>
      <c r="F33" s="18" t="s">
        <v>194</v>
      </c>
      <c r="G33" s="18" t="s">
        <v>195</v>
      </c>
      <c r="H33" s="18" t="s">
        <v>196</v>
      </c>
      <c r="I33" s="21" t="n">
        <v>600000</v>
      </c>
      <c r="J33" s="21" t="n">
        <v>840000</v>
      </c>
      <c r="K33" s="21" t="n">
        <v>840000</v>
      </c>
      <c r="L33" s="21" t="n">
        <v>0</v>
      </c>
      <c r="M33" s="18" t="s">
        <v>41</v>
      </c>
      <c r="N33" s="18" t="s">
        <v>41</v>
      </c>
      <c r="O33" s="18" t="s">
        <v>140</v>
      </c>
      <c r="P33" s="18" t="s">
        <v>43</v>
      </c>
      <c r="Q33" s="18" t="s">
        <v>197</v>
      </c>
      <c r="R33" s="18" t="s">
        <v>45</v>
      </c>
      <c r="S33" s="18" t="s">
        <v>198</v>
      </c>
      <c r="T33" s="18" t="s">
        <v>199</v>
      </c>
      <c r="U33" s="18" t="s">
        <v>200</v>
      </c>
      <c r="V33" s="18" t="s">
        <v>255</v>
      </c>
      <c r="W33" s="22" t="n">
        <v>1</v>
      </c>
      <c r="X33" s="21" t="n">
        <f aca="false">IFERROR(VLOOKUP(TRIM(V33),product_reff,6,FALSE()),0)</f>
        <v>840000</v>
      </c>
      <c r="Y33" s="21" t="n">
        <f aca="false">IFERROR(VLOOKUP(TRIM(V33),product_reff,7,FALSE()),0)</f>
        <v>600000</v>
      </c>
      <c r="Z33" s="21" t="n">
        <f aca="false">W33*X33</f>
        <v>840000</v>
      </c>
      <c r="AA33" s="21" t="n">
        <f aca="false">W33*Y33</f>
        <v>600000</v>
      </c>
    </row>
    <row r="34" customFormat="false" ht="15" hidden="false" customHeight="false" outlineLevel="0" collapsed="false">
      <c r="A34" s="18" t="n">
        <v>32</v>
      </c>
      <c r="B34" s="19" t="n">
        <v>46254.3375</v>
      </c>
      <c r="C34" s="20" t="n">
        <f aca="false">DATE(YEAR(B34),MONTH(B34)-1,1)</f>
        <v>46204</v>
      </c>
      <c r="D34" s="18" t="s">
        <v>202</v>
      </c>
      <c r="E34" s="18" t="s">
        <v>203</v>
      </c>
      <c r="F34" s="18" t="s">
        <v>204</v>
      </c>
      <c r="G34" s="18" t="s">
        <v>195</v>
      </c>
      <c r="H34" s="18" t="s">
        <v>205</v>
      </c>
      <c r="I34" s="21" t="n">
        <v>0</v>
      </c>
      <c r="J34" s="21" t="n">
        <v>100000</v>
      </c>
      <c r="K34" s="21" t="n">
        <v>100000</v>
      </c>
      <c r="L34" s="21" t="n">
        <v>0</v>
      </c>
      <c r="M34" s="18" t="s">
        <v>41</v>
      </c>
      <c r="N34" s="18" t="s">
        <v>41</v>
      </c>
      <c r="O34" s="18" t="s">
        <v>206</v>
      </c>
      <c r="P34" s="18" t="s">
        <v>43</v>
      </c>
      <c r="Q34" s="18" t="s">
        <v>197</v>
      </c>
      <c r="R34" s="18" t="s">
        <v>45</v>
      </c>
      <c r="S34" s="18" t="s">
        <v>198</v>
      </c>
      <c r="T34" s="18" t="s">
        <v>207</v>
      </c>
      <c r="U34" s="18" t="s">
        <v>208</v>
      </c>
      <c r="V34" s="18" t="s">
        <v>256</v>
      </c>
      <c r="W34" s="22" t="n">
        <v>2</v>
      </c>
      <c r="X34" s="21" t="n">
        <f aca="false">IFERROR(VLOOKUP(TRIM(V34),product_reff,6,FALSE()),0)</f>
        <v>50000</v>
      </c>
      <c r="Y34" s="21" t="n">
        <f aca="false">IFERROR(VLOOKUP(TRIM(V34),product_reff,7,FALSE()),0)</f>
        <v>0</v>
      </c>
      <c r="Z34" s="21" t="n">
        <f aca="false">W34*X34</f>
        <v>100000</v>
      </c>
      <c r="AA34" s="21" t="n">
        <f aca="false">W34*Y34</f>
        <v>0</v>
      </c>
    </row>
    <row r="35" customFormat="false" ht="30" hidden="false" customHeight="true" outlineLevel="0" collapsed="false">
      <c r="A35" s="18" t="n">
        <v>33</v>
      </c>
      <c r="B35" s="19" t="n">
        <v>46254.3951388889</v>
      </c>
      <c r="C35" s="20" t="n">
        <f aca="false">DATE(YEAR(B35),MONTH(B35)-1,1)</f>
        <v>46204</v>
      </c>
      <c r="D35" s="18" t="s">
        <v>210</v>
      </c>
      <c r="E35" s="18" t="s">
        <v>211</v>
      </c>
      <c r="F35" s="18" t="s">
        <v>212</v>
      </c>
      <c r="G35" s="18" t="s">
        <v>213</v>
      </c>
      <c r="H35" s="18" t="s">
        <v>214</v>
      </c>
      <c r="I35" s="21" t="n">
        <v>600000</v>
      </c>
      <c r="J35" s="21" t="n">
        <v>840000</v>
      </c>
      <c r="K35" s="21" t="n">
        <v>840000</v>
      </c>
      <c r="L35" s="21" t="n">
        <v>0</v>
      </c>
      <c r="M35" s="18" t="s">
        <v>41</v>
      </c>
      <c r="N35" s="18" t="s">
        <v>41</v>
      </c>
      <c r="O35" s="18" t="s">
        <v>140</v>
      </c>
      <c r="P35" s="18" t="s">
        <v>43</v>
      </c>
      <c r="Q35" s="18" t="s">
        <v>215</v>
      </c>
      <c r="R35" s="18" t="s">
        <v>45</v>
      </c>
      <c r="S35" s="18" t="s">
        <v>216</v>
      </c>
      <c r="T35" s="18" t="s">
        <v>217</v>
      </c>
      <c r="U35" s="18" t="s">
        <v>218</v>
      </c>
      <c r="V35" s="18" t="s">
        <v>255</v>
      </c>
      <c r="W35" s="22" t="n">
        <v>1</v>
      </c>
      <c r="X35" s="21" t="n">
        <f aca="false">IFERROR(VLOOKUP(TRIM(V35),product_reff,6,FALSE()),0)</f>
        <v>840000</v>
      </c>
      <c r="Y35" s="21" t="n">
        <f aca="false">IFERROR(VLOOKUP(TRIM(V35),product_reff,7,FALSE()),0)</f>
        <v>600000</v>
      </c>
      <c r="Z35" s="21" t="n">
        <f aca="false">W35*X35</f>
        <v>840000</v>
      </c>
      <c r="AA35" s="21" t="n">
        <f aca="false">W35*Y35</f>
        <v>600000</v>
      </c>
    </row>
    <row r="36" customFormat="false" ht="30" hidden="false" customHeight="true" outlineLevel="0" collapsed="false">
      <c r="A36" s="18" t="n">
        <v>34</v>
      </c>
      <c r="B36" s="19" t="n">
        <v>46258.7625</v>
      </c>
      <c r="C36" s="20" t="n">
        <f aca="false">DATE(YEAR(B36),MONTH(B36)-1,1)</f>
        <v>46204</v>
      </c>
      <c r="D36" s="18" t="s">
        <v>219</v>
      </c>
      <c r="E36" s="18" t="s">
        <v>220</v>
      </c>
      <c r="F36" s="18" t="s">
        <v>221</v>
      </c>
      <c r="G36" s="18" t="s">
        <v>120</v>
      </c>
      <c r="H36" s="18" t="s">
        <v>121</v>
      </c>
      <c r="I36" s="21"/>
      <c r="J36" s="21" t="n">
        <v>950000</v>
      </c>
      <c r="K36" s="21" t="n">
        <v>950000</v>
      </c>
      <c r="L36" s="21" t="n">
        <v>0</v>
      </c>
      <c r="M36" s="18" t="s">
        <v>41</v>
      </c>
      <c r="N36" s="18" t="s">
        <v>188</v>
      </c>
      <c r="O36" s="18" t="s">
        <v>41</v>
      </c>
      <c r="P36" s="18" t="s">
        <v>84</v>
      </c>
      <c r="Q36" s="18" t="s">
        <v>123</v>
      </c>
      <c r="R36" s="18" t="s">
        <v>45</v>
      </c>
      <c r="S36" s="18" t="s">
        <v>222</v>
      </c>
      <c r="T36" s="18" t="s">
        <v>223</v>
      </c>
      <c r="U36" s="18" t="s">
        <v>223</v>
      </c>
      <c r="V36" s="18" t="s">
        <v>254</v>
      </c>
      <c r="W36" s="22" t="n">
        <v>1</v>
      </c>
      <c r="X36" s="21" t="n">
        <f aca="false">IFERROR(VLOOKUP(TRIM(V36),product_reff,6,FALSE()),0)</f>
        <v>950000</v>
      </c>
      <c r="Y36" s="21" t="n">
        <f aca="false">IFERROR(VLOOKUP(TRIM(V36),product_reff,7,FALSE()),0)</f>
        <v>0</v>
      </c>
      <c r="Z36" s="21" t="n">
        <f aca="false">W36*X36</f>
        <v>950000</v>
      </c>
      <c r="AA36" s="21" t="n">
        <f aca="false">W36*Y36</f>
        <v>0</v>
      </c>
    </row>
    <row r="37" customFormat="false" ht="30" hidden="false" customHeight="true" outlineLevel="0" collapsed="false">
      <c r="A37" s="18" t="n">
        <v>35</v>
      </c>
      <c r="B37" s="19" t="n">
        <v>46258.7729166667</v>
      </c>
      <c r="C37" s="20" t="n">
        <f aca="false">DATE(YEAR(B37),MONTH(B37)-1,1)</f>
        <v>46204</v>
      </c>
      <c r="D37" s="18" t="s">
        <v>224</v>
      </c>
      <c r="E37" s="18" t="s">
        <v>225</v>
      </c>
      <c r="F37" s="18" t="s">
        <v>225</v>
      </c>
      <c r="G37" s="18" t="s">
        <v>120</v>
      </c>
      <c r="H37" s="18" t="s">
        <v>226</v>
      </c>
      <c r="I37" s="21"/>
      <c r="J37" s="21" t="n">
        <v>950000</v>
      </c>
      <c r="K37" s="21" t="n">
        <v>950000</v>
      </c>
      <c r="L37" s="21" t="n">
        <v>0</v>
      </c>
      <c r="M37" s="18" t="s">
        <v>41</v>
      </c>
      <c r="N37" s="18" t="s">
        <v>41</v>
      </c>
      <c r="O37" s="18" t="s">
        <v>188</v>
      </c>
      <c r="P37" s="18" t="s">
        <v>84</v>
      </c>
      <c r="Q37" s="18" t="s">
        <v>123</v>
      </c>
      <c r="R37" s="18" t="s">
        <v>45</v>
      </c>
      <c r="S37" s="18" t="s">
        <v>227</v>
      </c>
      <c r="T37" s="18" t="s">
        <v>228</v>
      </c>
      <c r="U37" s="18" t="s">
        <v>229</v>
      </c>
      <c r="V37" s="18" t="s">
        <v>254</v>
      </c>
      <c r="W37" s="22" t="n">
        <v>1</v>
      </c>
      <c r="X37" s="21" t="n">
        <f aca="false">IFERROR(VLOOKUP(TRIM(V37),product_reff,6,FALSE()),0)</f>
        <v>950000</v>
      </c>
      <c r="Y37" s="21" t="n">
        <f aca="false">IFERROR(VLOOKUP(TRIM(V37),product_reff,7,FALSE()),0)</f>
        <v>0</v>
      </c>
      <c r="Z37" s="21" t="n">
        <f aca="false">W37*X37</f>
        <v>950000</v>
      </c>
      <c r="AA37" s="21" t="n">
        <f aca="false">W37*Y37</f>
        <v>0</v>
      </c>
    </row>
    <row r="38" customFormat="false" ht="30" hidden="false" customHeight="true" outlineLevel="0" collapsed="false">
      <c r="A38" s="18" t="n">
        <v>36</v>
      </c>
      <c r="B38" s="19" t="n">
        <v>46258.7763888889</v>
      </c>
      <c r="C38" s="20" t="n">
        <f aca="false">DATE(YEAR(B38),MONTH(B38)-1,1)</f>
        <v>46204</v>
      </c>
      <c r="D38" s="18" t="s">
        <v>230</v>
      </c>
      <c r="E38" s="18" t="s">
        <v>231</v>
      </c>
      <c r="F38" s="18" t="s">
        <v>232</v>
      </c>
      <c r="G38" s="18" t="s">
        <v>120</v>
      </c>
      <c r="H38" s="18" t="s">
        <v>226</v>
      </c>
      <c r="I38" s="21"/>
      <c r="J38" s="21" t="n">
        <v>950000</v>
      </c>
      <c r="K38" s="21" t="n">
        <v>950000</v>
      </c>
      <c r="L38" s="21" t="n">
        <v>0</v>
      </c>
      <c r="M38" s="18" t="s">
        <v>41</v>
      </c>
      <c r="N38" s="18" t="s">
        <v>41</v>
      </c>
      <c r="O38" s="18" t="s">
        <v>188</v>
      </c>
      <c r="P38" s="18" t="s">
        <v>84</v>
      </c>
      <c r="Q38" s="18" t="s">
        <v>123</v>
      </c>
      <c r="R38" s="18" t="s">
        <v>45</v>
      </c>
      <c r="S38" s="18" t="s">
        <v>227</v>
      </c>
      <c r="T38" s="18" t="s">
        <v>228</v>
      </c>
      <c r="U38" s="18" t="s">
        <v>229</v>
      </c>
      <c r="V38" s="18" t="s">
        <v>254</v>
      </c>
      <c r="W38" s="22" t="n">
        <v>1</v>
      </c>
      <c r="X38" s="21" t="n">
        <f aca="false">IFERROR(VLOOKUP(TRIM(V38),product_reff,6,FALSE()),0)</f>
        <v>950000</v>
      </c>
      <c r="Y38" s="21" t="n">
        <f aca="false">IFERROR(VLOOKUP(TRIM(V38),product_reff,7,FALSE()),0)</f>
        <v>0</v>
      </c>
      <c r="Z38" s="21" t="n">
        <f aca="false">W38*X38</f>
        <v>950000</v>
      </c>
      <c r="AA38" s="21" t="n">
        <f aca="false">W38*Y38</f>
        <v>0</v>
      </c>
    </row>
    <row r="39" customFormat="false" ht="15" hidden="false" customHeight="true" outlineLevel="0" collapsed="false">
      <c r="A39" s="23"/>
      <c r="B39" s="23"/>
      <c r="C39" s="23"/>
      <c r="D39" s="23"/>
      <c r="E39" s="23"/>
      <c r="F39" s="23"/>
      <c r="G39" s="23"/>
      <c r="H39" s="23"/>
      <c r="P39" s="23"/>
      <c r="Q39" s="23"/>
      <c r="R39" s="23"/>
      <c r="S39" s="23"/>
      <c r="T39" s="23"/>
      <c r="U39" s="23"/>
    </row>
  </sheetData>
  <autoFilter ref="A2:AA38"/>
  <mergeCells count="3">
    <mergeCell ref="A1:S1"/>
    <mergeCell ref="A39:H39"/>
    <mergeCell ref="P39:U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26" activeCellId="0" sqref="E26"/>
    </sheetView>
  </sheetViews>
  <sheetFormatPr defaultColWidth="9.1484375" defaultRowHeight="16.5" customHeight="true" zeroHeight="false" outlineLevelRow="0" outlineLevelCol="0"/>
  <cols>
    <col collapsed="false" customWidth="true" hidden="false" outlineLevel="0" max="1" min="1" style="24" width="65"/>
    <col collapsed="false" customWidth="true" hidden="false" outlineLevel="0" max="2" min="2" style="24" width="8"/>
    <col collapsed="false" customWidth="true" hidden="false" outlineLevel="0" max="3" min="3" style="24" width="15"/>
    <col collapsed="false" customWidth="true" hidden="false" outlineLevel="0" max="4" min="4" style="24" width="18"/>
    <col collapsed="false" customWidth="true" hidden="false" outlineLevel="0" max="5" min="5" style="25" width="65"/>
    <col collapsed="false" customWidth="true" hidden="false" outlineLevel="0" max="6" min="6" style="24" width="16"/>
    <col collapsed="false" customWidth="true" hidden="false" outlineLevel="0" max="7" min="7" style="26" width="14"/>
    <col collapsed="false" customWidth="true" hidden="false" outlineLevel="0" max="8" min="8" style="24" width="9"/>
    <col collapsed="false" customWidth="false" hidden="false" outlineLevel="0" max="16384" min="9" style="24" width="9.14"/>
  </cols>
  <sheetData>
    <row r="1" s="30" customFormat="true" ht="16.5" hidden="false" customHeight="false" outlineLevel="0" collapsed="false">
      <c r="A1" s="27"/>
      <c r="B1" s="28" t="s">
        <v>257</v>
      </c>
      <c r="C1" s="28" t="s">
        <v>258</v>
      </c>
      <c r="D1" s="28" t="s">
        <v>259</v>
      </c>
      <c r="E1" s="28" t="s">
        <v>18</v>
      </c>
      <c r="F1" s="28" t="s">
        <v>260</v>
      </c>
      <c r="G1" s="29" t="s">
        <v>22</v>
      </c>
      <c r="H1" s="27"/>
    </row>
    <row r="2" customFormat="false" ht="16.5" hidden="false" customHeight="false" outlineLevel="0" collapsed="false">
      <c r="A2" s="24" t="s">
        <v>252</v>
      </c>
      <c r="B2" s="31" t="n">
        <v>1</v>
      </c>
      <c r="C2" s="32" t="s">
        <v>261</v>
      </c>
      <c r="D2" s="32" t="s">
        <v>262</v>
      </c>
      <c r="E2" s="32" t="s">
        <v>252</v>
      </c>
      <c r="F2" s="33" t="n">
        <v>750000</v>
      </c>
      <c r="G2" s="34" t="n">
        <v>500000</v>
      </c>
      <c r="H2" s="26"/>
    </row>
    <row r="3" customFormat="false" ht="49.5" hidden="false" customHeight="true" outlineLevel="0" collapsed="false">
      <c r="A3" s="24" t="s">
        <v>263</v>
      </c>
      <c r="B3" s="31" t="n">
        <v>2</v>
      </c>
      <c r="C3" s="32" t="s">
        <v>261</v>
      </c>
      <c r="D3" s="32" t="s">
        <v>264</v>
      </c>
      <c r="E3" s="32" t="s">
        <v>263</v>
      </c>
      <c r="F3" s="33" t="n">
        <v>770000</v>
      </c>
      <c r="G3" s="34" t="n">
        <v>500000</v>
      </c>
    </row>
    <row r="4" customFormat="false" ht="16.5" hidden="false" customHeight="false" outlineLevel="0" collapsed="false">
      <c r="A4" s="24" t="s">
        <v>255</v>
      </c>
      <c r="B4" s="31" t="n">
        <v>3</v>
      </c>
      <c r="C4" s="32" t="s">
        <v>261</v>
      </c>
      <c r="D4" s="32" t="s">
        <v>265</v>
      </c>
      <c r="E4" s="32" t="s">
        <v>255</v>
      </c>
      <c r="F4" s="33" t="n">
        <v>840000</v>
      </c>
      <c r="G4" s="34" t="n">
        <v>600000</v>
      </c>
    </row>
    <row r="5" customFormat="false" ht="33" hidden="false" customHeight="true" outlineLevel="0" collapsed="false">
      <c r="A5" s="24" t="s">
        <v>266</v>
      </c>
      <c r="B5" s="31" t="n">
        <v>4</v>
      </c>
      <c r="C5" s="32" t="s">
        <v>261</v>
      </c>
      <c r="D5" s="32" t="s">
        <v>267</v>
      </c>
      <c r="E5" s="32" t="s">
        <v>266</v>
      </c>
      <c r="F5" s="33" t="n">
        <v>950000</v>
      </c>
      <c r="G5" s="34" t="n">
        <v>0</v>
      </c>
    </row>
    <row r="6" customFormat="false" ht="16.5" hidden="false" customHeight="false" outlineLevel="0" collapsed="false">
      <c r="A6" s="24" t="s">
        <v>253</v>
      </c>
      <c r="B6" s="31" t="n">
        <v>5</v>
      </c>
      <c r="C6" s="32" t="s">
        <v>261</v>
      </c>
      <c r="D6" s="32" t="s">
        <v>268</v>
      </c>
      <c r="E6" s="32" t="s">
        <v>253</v>
      </c>
      <c r="F6" s="33" t="n">
        <v>1750000</v>
      </c>
      <c r="G6" s="34" t="n">
        <v>0</v>
      </c>
    </row>
    <row r="7" customFormat="false" ht="33" hidden="false" customHeight="true" outlineLevel="0" collapsed="false">
      <c r="A7" s="24" t="s">
        <v>269</v>
      </c>
      <c r="B7" s="31" t="n">
        <v>6</v>
      </c>
      <c r="C7" s="32" t="s">
        <v>261</v>
      </c>
      <c r="D7" s="32" t="s">
        <v>270</v>
      </c>
      <c r="E7" s="32" t="s">
        <v>269</v>
      </c>
      <c r="F7" s="33" t="n">
        <v>4900000</v>
      </c>
      <c r="G7" s="34" t="n">
        <v>0</v>
      </c>
    </row>
    <row r="8" customFormat="false" ht="16.5" hidden="false" customHeight="false" outlineLevel="0" collapsed="false">
      <c r="A8" s="24" t="s">
        <v>247</v>
      </c>
      <c r="B8" s="31" t="n">
        <v>7</v>
      </c>
      <c r="C8" s="32" t="s">
        <v>271</v>
      </c>
      <c r="D8" s="32" t="s">
        <v>272</v>
      </c>
      <c r="E8" s="32" t="s">
        <v>247</v>
      </c>
      <c r="F8" s="33" t="n">
        <v>1750000</v>
      </c>
      <c r="G8" s="34" t="n">
        <v>0</v>
      </c>
    </row>
    <row r="9" customFormat="false" ht="16.5" hidden="false" customHeight="false" outlineLevel="0" collapsed="false">
      <c r="A9" s="24" t="s">
        <v>249</v>
      </c>
      <c r="B9" s="31" t="n">
        <v>8</v>
      </c>
      <c r="C9" s="32" t="s">
        <v>271</v>
      </c>
      <c r="D9" s="32" t="s">
        <v>273</v>
      </c>
      <c r="E9" s="32" t="s">
        <v>249</v>
      </c>
      <c r="F9" s="33" t="n">
        <v>4900000</v>
      </c>
      <c r="G9" s="34" t="n">
        <v>0</v>
      </c>
    </row>
    <row r="10" customFormat="false" ht="16.5" hidden="false" customHeight="false" outlineLevel="0" collapsed="false">
      <c r="A10" s="24" t="s">
        <v>254</v>
      </c>
      <c r="B10" s="31" t="n">
        <v>9</v>
      </c>
      <c r="C10" s="32" t="s">
        <v>271</v>
      </c>
      <c r="D10" s="32" t="s">
        <v>274</v>
      </c>
      <c r="E10" s="32" t="s">
        <v>254</v>
      </c>
      <c r="F10" s="33" t="n">
        <v>950000</v>
      </c>
      <c r="G10" s="34" t="n">
        <v>0</v>
      </c>
    </row>
    <row r="11" customFormat="false" ht="16.5" hidden="false" customHeight="false" outlineLevel="0" collapsed="false">
      <c r="A11" s="24" t="s">
        <v>244</v>
      </c>
      <c r="B11" s="31" t="n">
        <v>10</v>
      </c>
      <c r="C11" s="32" t="s">
        <v>275</v>
      </c>
      <c r="D11" s="32" t="s">
        <v>276</v>
      </c>
      <c r="E11" s="32" t="s">
        <v>244</v>
      </c>
      <c r="F11" s="33" t="n">
        <v>175000</v>
      </c>
      <c r="G11" s="34" t="n">
        <v>100000</v>
      </c>
    </row>
    <row r="12" customFormat="false" ht="16.5" hidden="false" customHeight="false" outlineLevel="0" collapsed="false">
      <c r="A12" s="24" t="s">
        <v>243</v>
      </c>
      <c r="B12" s="31" t="n">
        <v>11</v>
      </c>
      <c r="C12" s="32" t="s">
        <v>275</v>
      </c>
      <c r="D12" s="32" t="s">
        <v>277</v>
      </c>
      <c r="E12" s="32" t="s">
        <v>243</v>
      </c>
      <c r="F12" s="33" t="n">
        <v>175000</v>
      </c>
      <c r="G12" s="34" t="n">
        <v>100000</v>
      </c>
    </row>
    <row r="13" customFormat="false" ht="16.5" hidden="false" customHeight="false" outlineLevel="0" collapsed="false">
      <c r="A13" s="24" t="s">
        <v>256</v>
      </c>
      <c r="B13" s="31" t="n">
        <v>12</v>
      </c>
      <c r="C13" s="32" t="s">
        <v>275</v>
      </c>
      <c r="D13" s="32" t="s">
        <v>278</v>
      </c>
      <c r="E13" s="32" t="s">
        <v>256</v>
      </c>
      <c r="F13" s="33" t="n">
        <v>50000</v>
      </c>
      <c r="G13" s="34" t="n">
        <v>0</v>
      </c>
    </row>
    <row r="14" customFormat="false" ht="16.5" hidden="false" customHeight="false" outlineLevel="0" collapsed="false">
      <c r="A14" s="24" t="s">
        <v>248</v>
      </c>
      <c r="B14" s="31" t="n">
        <v>13</v>
      </c>
      <c r="C14" s="32" t="s">
        <v>275</v>
      </c>
      <c r="D14" s="32" t="s">
        <v>279</v>
      </c>
      <c r="E14" s="32" t="s">
        <v>248</v>
      </c>
      <c r="F14" s="33" t="n">
        <v>420000</v>
      </c>
      <c r="G14" s="34" t="n">
        <v>300000</v>
      </c>
    </row>
    <row r="15" customFormat="false" ht="16.5" hidden="false" customHeight="false" outlineLevel="0" collapsed="false">
      <c r="A15" s="24" t="s">
        <v>251</v>
      </c>
      <c r="B15" s="31" t="n">
        <v>14</v>
      </c>
      <c r="C15" s="32" t="s">
        <v>275</v>
      </c>
      <c r="D15" s="32" t="s">
        <v>280</v>
      </c>
      <c r="E15" s="32" t="s">
        <v>251</v>
      </c>
      <c r="F15" s="33" t="n">
        <v>700000</v>
      </c>
      <c r="G15" s="34" t="n">
        <v>500000</v>
      </c>
    </row>
    <row r="16" customFormat="false" ht="16.5" hidden="false" customHeight="false" outlineLevel="0" collapsed="false">
      <c r="A16" s="24" t="s">
        <v>245</v>
      </c>
      <c r="B16" s="31" t="n">
        <v>15</v>
      </c>
      <c r="C16" s="32" t="s">
        <v>275</v>
      </c>
      <c r="D16" s="32" t="s">
        <v>281</v>
      </c>
      <c r="E16" s="32" t="s">
        <v>245</v>
      </c>
      <c r="F16" s="33" t="n">
        <v>750000</v>
      </c>
      <c r="G16" s="34" t="n">
        <v>500000</v>
      </c>
    </row>
    <row r="17" customFormat="false" ht="16.5" hidden="false" customHeight="false" outlineLevel="0" collapsed="false">
      <c r="A17" s="24" t="s">
        <v>246</v>
      </c>
      <c r="B17" s="31" t="n">
        <v>16</v>
      </c>
      <c r="C17" s="32" t="s">
        <v>275</v>
      </c>
      <c r="D17" s="32" t="s">
        <v>282</v>
      </c>
      <c r="E17" s="32" t="s">
        <v>246</v>
      </c>
      <c r="F17" s="33" t="n">
        <v>420000</v>
      </c>
      <c r="G17" s="34" t="n">
        <v>300000</v>
      </c>
    </row>
    <row r="18" customFormat="false" ht="16.5" hidden="false" customHeight="false" outlineLevel="0" collapsed="false">
      <c r="A18" s="24" t="s">
        <v>283</v>
      </c>
      <c r="B18" s="31" t="n">
        <v>17</v>
      </c>
      <c r="C18" s="32" t="s">
        <v>275</v>
      </c>
      <c r="D18" s="32" t="s">
        <v>284</v>
      </c>
      <c r="E18" s="32" t="s">
        <v>283</v>
      </c>
      <c r="F18" s="33" t="n">
        <v>175000</v>
      </c>
      <c r="G18" s="34" t="n">
        <v>100000</v>
      </c>
    </row>
    <row r="19" customFormat="false" ht="16.5" hidden="false" customHeight="false" outlineLevel="0" collapsed="false">
      <c r="A19" s="24" t="s">
        <v>250</v>
      </c>
      <c r="B19" s="31" t="n">
        <v>18</v>
      </c>
      <c r="C19" s="32" t="s">
        <v>275</v>
      </c>
      <c r="D19" s="32" t="s">
        <v>285</v>
      </c>
      <c r="E19" s="32" t="s">
        <v>250</v>
      </c>
      <c r="F19" s="33" t="n">
        <v>175000</v>
      </c>
      <c r="G19" s="34" t="n">
        <v>100000</v>
      </c>
    </row>
    <row r="20" customFormat="false" ht="16.5" hidden="false" customHeight="false" outlineLevel="0" collapsed="false">
      <c r="A20" s="24" t="s">
        <v>286</v>
      </c>
      <c r="B20" s="31" t="n">
        <v>19</v>
      </c>
      <c r="C20" s="32" t="s">
        <v>275</v>
      </c>
      <c r="D20" s="32" t="s">
        <v>287</v>
      </c>
      <c r="E20" s="32" t="s">
        <v>286</v>
      </c>
      <c r="F20" s="33" t="n">
        <v>100000</v>
      </c>
      <c r="G20" s="34" t="n">
        <v>0</v>
      </c>
    </row>
  </sheetData>
  <autoFilter ref="A1:G20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2026-08-25T03:43:26Z</dcterms:created>
  <dc:creator>Luqito Masdar Hilal</dc:creator>
  <dc:description/>
  <dc:language>en-US</dc:language>
  <cp:lastModifiedBy>Luqito Masdar Hilal</cp:lastModifiedBy>
  <dcterms:modified xsi:type="dcterms:W3CDTF">2026-08-25T03:58:30Z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